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621"/>
  <workbookPr autoCompressPictures="0"/>
  <bookViews>
    <workbookView xWindow="-60" yWindow="840" windowWidth="28240" windowHeight="20060"/>
  </bookViews>
  <sheets>
    <sheet name="実施計画書" sheetId="33" r:id="rId1"/>
    <sheet name="個1" sheetId="31" r:id="rId2"/>
    <sheet name="個2" sheetId="44" r:id="rId3"/>
    <sheet name="個3" sheetId="45" r:id="rId4"/>
    <sheet name="個4" sheetId="46" r:id="rId5"/>
    <sheet name="個5" sheetId="47" r:id="rId6"/>
    <sheet name="個6" sheetId="48" r:id="rId7"/>
    <sheet name="個7" sheetId="49" r:id="rId8"/>
    <sheet name="個8" sheetId="50" r:id="rId9"/>
    <sheet name="★内閣府集計用★" sheetId="35" r:id="rId10"/>
  </sheets>
  <definedNames>
    <definedName name="_xlnm.Print_Area" localSheetId="1">個1!$A$1:$K$33</definedName>
    <definedName name="_xlnm.Print_Area" localSheetId="2">個2!$A$1:$K$33</definedName>
    <definedName name="_xlnm.Print_Area" localSheetId="3">個3!$A$1:$K$35</definedName>
    <definedName name="_xlnm.Print_Area" localSheetId="4">個4!$A$1:$K$33</definedName>
    <definedName name="_xlnm.Print_Area" localSheetId="5">個5!$A$1:$K$28</definedName>
    <definedName name="_xlnm.Print_Area" localSheetId="6">個6!$A$1:$K$28</definedName>
    <definedName name="_xlnm.Print_Area" localSheetId="7">個7!$A$1:$K$28</definedName>
    <definedName name="_xlnm.Print_Area" localSheetId="8">個8!$A$1:$K$28</definedName>
    <definedName name="_xlnm.Print_Area" localSheetId="0">実施計画書!$A$1:$M$29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19" i="33" l="1"/>
  <c r="K23" i="33"/>
  <c r="J7" i="33"/>
  <c r="O10" i="35"/>
  <c r="N10" i="35"/>
  <c r="L10" i="35"/>
  <c r="K10" i="35"/>
  <c r="H10" i="35"/>
  <c r="G10" i="35"/>
  <c r="O9" i="35"/>
  <c r="N9" i="35"/>
  <c r="L9" i="35"/>
  <c r="K9" i="35"/>
  <c r="H9" i="35"/>
  <c r="G9" i="35"/>
  <c r="O8" i="35"/>
  <c r="N8" i="35"/>
  <c r="M25" i="48"/>
  <c r="M8" i="35"/>
  <c r="L8" i="35"/>
  <c r="K8" i="35"/>
  <c r="H8" i="35"/>
  <c r="G8" i="35"/>
  <c r="O7" i="35"/>
  <c r="N7" i="35"/>
  <c r="L7" i="35"/>
  <c r="K7" i="35"/>
  <c r="H7" i="35"/>
  <c r="G7" i="35"/>
  <c r="O6" i="35"/>
  <c r="N6" i="35"/>
  <c r="L6" i="35"/>
  <c r="K6" i="35"/>
  <c r="H6" i="35"/>
  <c r="G6" i="35"/>
  <c r="O5" i="35"/>
  <c r="N5" i="35"/>
  <c r="L5" i="35"/>
  <c r="K5" i="35"/>
  <c r="H5" i="35"/>
  <c r="G5" i="35"/>
  <c r="O4" i="35"/>
  <c r="N4" i="35"/>
  <c r="L4" i="35"/>
  <c r="K4" i="35"/>
  <c r="H4" i="35"/>
  <c r="G4" i="35"/>
  <c r="O3" i="35"/>
  <c r="N3" i="35"/>
  <c r="L3" i="35"/>
  <c r="K3" i="35"/>
  <c r="H3" i="35"/>
  <c r="G3" i="35"/>
  <c r="M25" i="50"/>
  <c r="M10" i="35"/>
  <c r="M21" i="50"/>
  <c r="J10" i="35"/>
  <c r="M16" i="50"/>
  <c r="I10" i="35"/>
  <c r="C9" i="50"/>
  <c r="C8" i="50"/>
  <c r="M25" i="49"/>
  <c r="M9" i="35"/>
  <c r="M21" i="49"/>
  <c r="J9" i="35"/>
  <c r="M16" i="49"/>
  <c r="I9" i="35"/>
  <c r="C9" i="49"/>
  <c r="C8" i="49"/>
  <c r="M21" i="48"/>
  <c r="J8" i="35"/>
  <c r="M16" i="48"/>
  <c r="I8" i="35"/>
  <c r="C9" i="48"/>
  <c r="C8" i="48"/>
  <c r="M25" i="47"/>
  <c r="M7" i="35"/>
  <c r="M21" i="47"/>
  <c r="J7" i="35"/>
  <c r="M16" i="47"/>
  <c r="I7" i="35"/>
  <c r="C9" i="47"/>
  <c r="C8" i="47"/>
  <c r="M25" i="46"/>
  <c r="M6" i="35"/>
  <c r="M21" i="46"/>
  <c r="J6" i="35"/>
  <c r="M16" i="46"/>
  <c r="I6" i="35"/>
  <c r="C9" i="46"/>
  <c r="C8" i="46"/>
  <c r="M27" i="45"/>
  <c r="M5" i="35"/>
  <c r="M23" i="45"/>
  <c r="J5" i="35"/>
  <c r="M16" i="45"/>
  <c r="I5" i="35"/>
  <c r="C9" i="45"/>
  <c r="C8" i="45"/>
  <c r="M25" i="44"/>
  <c r="M4" i="35"/>
  <c r="M21" i="44"/>
  <c r="J4" i="35"/>
  <c r="M16" i="44"/>
  <c r="I4" i="35"/>
  <c r="C9" i="44"/>
  <c r="C8" i="44"/>
  <c r="M25" i="31"/>
  <c r="M3" i="35"/>
  <c r="M21" i="31"/>
  <c r="J3" i="35"/>
  <c r="M16" i="31"/>
  <c r="I3" i="35"/>
  <c r="D3" i="35"/>
  <c r="D4" i="35"/>
  <c r="D5" i="35"/>
  <c r="D6" i="35"/>
  <c r="D7" i="35"/>
  <c r="D8" i="35"/>
  <c r="D9" i="35"/>
  <c r="D10" i="35"/>
  <c r="C3" i="35"/>
  <c r="C4" i="35"/>
  <c r="C5" i="35"/>
  <c r="C6" i="35"/>
  <c r="C7" i="35"/>
  <c r="C8" i="35"/>
  <c r="C9" i="35"/>
  <c r="C10" i="35"/>
  <c r="O17" i="33"/>
  <c r="F3" i="35"/>
  <c r="F4" i="35"/>
  <c r="F5" i="35"/>
  <c r="F6" i="35"/>
  <c r="F7" i="35"/>
  <c r="F8" i="35"/>
  <c r="F9" i="35"/>
  <c r="F10" i="35"/>
  <c r="O12" i="33"/>
  <c r="E3" i="35"/>
  <c r="E4" i="35"/>
  <c r="E5" i="35"/>
  <c r="E6" i="35"/>
  <c r="E7" i="35"/>
  <c r="E8" i="35"/>
  <c r="E9" i="35"/>
  <c r="E10" i="35"/>
  <c r="B3" i="35"/>
  <c r="B4" i="35"/>
  <c r="B5" i="35"/>
  <c r="B6" i="35"/>
  <c r="B7" i="35"/>
  <c r="B8" i="35"/>
  <c r="B9" i="35"/>
  <c r="B10" i="35"/>
  <c r="C8" i="31"/>
  <c r="C9" i="31"/>
  <c r="A4" i="35"/>
  <c r="A5" i="35"/>
  <c r="A6" i="35"/>
  <c r="A7" i="35"/>
  <c r="A8" i="35"/>
  <c r="A9" i="35"/>
  <c r="A10" i="35"/>
</calcChain>
</file>

<file path=xl/sharedStrings.xml><?xml version="1.0" encoding="utf-8"?>
<sst xmlns="http://schemas.openxmlformats.org/spreadsheetml/2006/main" count="496" uniqueCount="130">
  <si>
    <t>実施期間</t>
    <phoneticPr fontId="4"/>
  </si>
  <si>
    <t>　平成　　年　　月　　日　～　平成　　年　　月　　日</t>
    <rPh sb="1" eb="3">
      <t>ヘイセイ</t>
    </rPh>
    <rPh sb="5" eb="6">
      <t>ネン</t>
    </rPh>
    <rPh sb="8" eb="9">
      <t>ツキ</t>
    </rPh>
    <rPh sb="11" eb="12">
      <t>ニチ</t>
    </rPh>
    <rPh sb="15" eb="17">
      <t>ヘイセイ</t>
    </rPh>
    <rPh sb="19" eb="20">
      <t>ネン</t>
    </rPh>
    <rPh sb="22" eb="23">
      <t>ツキ</t>
    </rPh>
    <rPh sb="25" eb="26">
      <t>ニチ</t>
    </rPh>
    <phoneticPr fontId="4"/>
  </si>
  <si>
    <t>（注）</t>
    <rPh sb="1" eb="2">
      <t>チュウ</t>
    </rPh>
    <phoneticPr fontId="2"/>
  </si>
  <si>
    <t>都道府県名</t>
    <rPh sb="0" eb="4">
      <t>トドウフケン</t>
    </rPh>
    <rPh sb="4" eb="5">
      <t>メイ</t>
    </rPh>
    <phoneticPr fontId="2"/>
  </si>
  <si>
    <t>事業名</t>
    <phoneticPr fontId="2"/>
  </si>
  <si>
    <t>所要見込額</t>
    <rPh sb="0" eb="2">
      <t>ショヨウ</t>
    </rPh>
    <rPh sb="2" eb="4">
      <t>ミコミ</t>
    </rPh>
    <rPh sb="4" eb="5">
      <t>ガク</t>
    </rPh>
    <phoneticPr fontId="4"/>
  </si>
  <si>
    <t>事業内容</t>
    <rPh sb="0" eb="2">
      <t>ジギョウ</t>
    </rPh>
    <rPh sb="2" eb="4">
      <t>ナイヨウ</t>
    </rPh>
    <phoneticPr fontId="2"/>
  </si>
  <si>
    <t>千円</t>
    <rPh sb="0" eb="2">
      <t>センエン</t>
    </rPh>
    <phoneticPr fontId="2"/>
  </si>
  <si>
    <t>　</t>
    <phoneticPr fontId="2"/>
  </si>
  <si>
    <t>所要   見込額</t>
    <rPh sb="0" eb="2">
      <t>ショヨウ</t>
    </rPh>
    <rPh sb="5" eb="7">
      <t>ミコミ</t>
    </rPh>
    <rPh sb="7" eb="8">
      <t>ガク</t>
    </rPh>
    <phoneticPr fontId="2"/>
  </si>
  <si>
    <t>個別事業名</t>
    <rPh sb="0" eb="2">
      <t>コベツ</t>
    </rPh>
    <rPh sb="2" eb="4">
      <t>ジギョウ</t>
    </rPh>
    <rPh sb="4" eb="5">
      <t>メイ</t>
    </rPh>
    <phoneticPr fontId="2"/>
  </si>
  <si>
    <t>少子化対策全体の重要業績評価指標(KPI)及び定量的成果目標</t>
    <rPh sb="0" eb="3">
      <t>ショウシカ</t>
    </rPh>
    <rPh sb="3" eb="5">
      <t>タイサク</t>
    </rPh>
    <rPh sb="5" eb="7">
      <t>ゼンタイ</t>
    </rPh>
    <rPh sb="8" eb="10">
      <t>ジュウヨウ</t>
    </rPh>
    <rPh sb="10" eb="12">
      <t>ギョウセキ</t>
    </rPh>
    <rPh sb="12" eb="14">
      <t>ヒョウカ</t>
    </rPh>
    <rPh sb="14" eb="16">
      <t>シヒョウ</t>
    </rPh>
    <rPh sb="21" eb="22">
      <t>オヨ</t>
    </rPh>
    <rPh sb="23" eb="26">
      <t>テイリョウテキ</t>
    </rPh>
    <rPh sb="26" eb="28">
      <t>セイカ</t>
    </rPh>
    <rPh sb="28" eb="30">
      <t>モクヒョウ</t>
    </rPh>
    <phoneticPr fontId="2"/>
  </si>
  <si>
    <t>個票NO.</t>
    <rPh sb="0" eb="2">
      <t>コヒョウ</t>
    </rPh>
    <phoneticPr fontId="2"/>
  </si>
  <si>
    <t>参考指標</t>
    <rPh sb="0" eb="2">
      <t>サンコウ</t>
    </rPh>
    <rPh sb="2" eb="4">
      <t>シヒョウ</t>
    </rPh>
    <phoneticPr fontId="2"/>
  </si>
  <si>
    <t>千円</t>
    <rPh sb="0" eb="2">
      <t>センエン</t>
    </rPh>
    <phoneticPr fontId="4"/>
  </si>
  <si>
    <t>１　結婚に対する取組</t>
    <rPh sb="2" eb="4">
      <t>ケッコン</t>
    </rPh>
    <rPh sb="5" eb="6">
      <t>タイ</t>
    </rPh>
    <rPh sb="8" eb="10">
      <t>トリクミ</t>
    </rPh>
    <phoneticPr fontId="2"/>
  </si>
  <si>
    <t>２　結婚、妊娠・出産、乳児期を中心とする子育てに温かい社会づくり・機運の醸成</t>
    <rPh sb="2" eb="4">
      <t>ケッコン</t>
    </rPh>
    <rPh sb="5" eb="7">
      <t>ニンシン</t>
    </rPh>
    <rPh sb="8" eb="10">
      <t>シュッサン</t>
    </rPh>
    <rPh sb="11" eb="14">
      <t>ニュウジキ</t>
    </rPh>
    <rPh sb="15" eb="17">
      <t>チュウシン</t>
    </rPh>
    <rPh sb="20" eb="22">
      <t>コソダ</t>
    </rPh>
    <rPh sb="24" eb="25">
      <t>アタタ</t>
    </rPh>
    <rPh sb="27" eb="29">
      <t>シャカイ</t>
    </rPh>
    <rPh sb="33" eb="35">
      <t>キウン</t>
    </rPh>
    <rPh sb="36" eb="38">
      <t>ジョウセイ</t>
    </rPh>
    <phoneticPr fontId="2"/>
  </si>
  <si>
    <t>個　別　事　業　名</t>
    <rPh sb="0" eb="1">
      <t>コ</t>
    </rPh>
    <rPh sb="2" eb="3">
      <t>ベツ</t>
    </rPh>
    <rPh sb="4" eb="5">
      <t>コト</t>
    </rPh>
    <rPh sb="6" eb="7">
      <t>ギョウ</t>
    </rPh>
    <rPh sb="8" eb="9">
      <t>メイ</t>
    </rPh>
    <phoneticPr fontId="2"/>
  </si>
  <si>
    <t>各区分における取組の全体像及びその中での本個別事業の位置づけ</t>
    <rPh sb="0" eb="1">
      <t>カク</t>
    </rPh>
    <rPh sb="1" eb="3">
      <t>クブン</t>
    </rPh>
    <rPh sb="7" eb="9">
      <t>トリクミ</t>
    </rPh>
    <rPh sb="10" eb="13">
      <t>ゼンタイゾウ</t>
    </rPh>
    <rPh sb="13" eb="14">
      <t>オヨ</t>
    </rPh>
    <rPh sb="17" eb="18">
      <t>ナカ</t>
    </rPh>
    <rPh sb="20" eb="21">
      <t>ホン</t>
    </rPh>
    <rPh sb="21" eb="23">
      <t>コベツ</t>
    </rPh>
    <rPh sb="23" eb="25">
      <t>ジギョウ</t>
    </rPh>
    <rPh sb="26" eb="28">
      <t>イチ</t>
    </rPh>
    <phoneticPr fontId="4"/>
  </si>
  <si>
    <t>（個別事業の内容）</t>
    <rPh sb="1" eb="3">
      <t>コベツ</t>
    </rPh>
    <rPh sb="3" eb="5">
      <t>ジギョウ</t>
    </rPh>
    <rPh sb="6" eb="8">
      <t>ナイヨウ</t>
    </rPh>
    <phoneticPr fontId="2"/>
  </si>
  <si>
    <t>個別事業の内容</t>
    <rPh sb="0" eb="2">
      <t>コベツ</t>
    </rPh>
    <rPh sb="2" eb="4">
      <t>ジギョウ</t>
    </rPh>
    <rPh sb="5" eb="7">
      <t>ナイヨウ</t>
    </rPh>
    <phoneticPr fontId="2"/>
  </si>
  <si>
    <t>・個別事業の重要業績評価指標(KPI)及び定量的成果目標</t>
    <rPh sb="1" eb="3">
      <t>コベツ</t>
    </rPh>
    <rPh sb="3" eb="5">
      <t>ジギョウ</t>
    </rPh>
    <rPh sb="6" eb="8">
      <t>ジュウヨウ</t>
    </rPh>
    <rPh sb="8" eb="10">
      <t>ギョウセキ</t>
    </rPh>
    <rPh sb="10" eb="12">
      <t>ヒョウカ</t>
    </rPh>
    <rPh sb="12" eb="14">
      <t>シヒョウ</t>
    </rPh>
    <rPh sb="19" eb="20">
      <t>オヨ</t>
    </rPh>
    <rPh sb="21" eb="24">
      <t>テイリョウテキ</t>
    </rPh>
    <rPh sb="24" eb="26">
      <t>セイカ</t>
    </rPh>
    <rPh sb="26" eb="28">
      <t>モクヒョウ</t>
    </rPh>
    <phoneticPr fontId="2"/>
  </si>
  <si>
    <t>・民間事業者との連携・役割分担の考え方及び具体的方法</t>
    <rPh sb="1" eb="3">
      <t>ミンカン</t>
    </rPh>
    <rPh sb="3" eb="6">
      <t>ジギョウシャ</t>
    </rPh>
    <rPh sb="8" eb="10">
      <t>レンケイ</t>
    </rPh>
    <rPh sb="11" eb="13">
      <t>ヤクワリ</t>
    </rPh>
    <rPh sb="13" eb="15">
      <t>ブンタン</t>
    </rPh>
    <rPh sb="16" eb="17">
      <t>カンガ</t>
    </rPh>
    <rPh sb="18" eb="19">
      <t>カタ</t>
    </rPh>
    <rPh sb="19" eb="20">
      <t>オヨ</t>
    </rPh>
    <rPh sb="21" eb="24">
      <t>グタイテキ</t>
    </rPh>
    <rPh sb="24" eb="26">
      <t>ホウホウ</t>
    </rPh>
    <phoneticPr fontId="2"/>
  </si>
  <si>
    <t>「有」とした場合の事業名</t>
    <rPh sb="1" eb="2">
      <t>アリ</t>
    </rPh>
    <rPh sb="6" eb="8">
      <t>バアイ</t>
    </rPh>
    <rPh sb="9" eb="11">
      <t>ジギョウ</t>
    </rPh>
    <rPh sb="11" eb="12">
      <t>メイ</t>
    </rPh>
    <phoneticPr fontId="2"/>
  </si>
  <si>
    <t>上記「事業内容」の「１」及び「２」について、「地方創生推進交付金」の申請の有無</t>
    <rPh sb="0" eb="2">
      <t>ジョウキ</t>
    </rPh>
    <rPh sb="3" eb="5">
      <t>ジギョウ</t>
    </rPh>
    <rPh sb="5" eb="7">
      <t>ナイヨウ</t>
    </rPh>
    <rPh sb="12" eb="13">
      <t>オヨ</t>
    </rPh>
    <rPh sb="23" eb="25">
      <t>チホウ</t>
    </rPh>
    <rPh sb="25" eb="27">
      <t>ソウセイ</t>
    </rPh>
    <rPh sb="27" eb="29">
      <t>スイシン</t>
    </rPh>
    <rPh sb="29" eb="32">
      <t>コウフキン</t>
    </rPh>
    <rPh sb="34" eb="36">
      <t>シンセイ</t>
    </rPh>
    <rPh sb="37" eb="39">
      <t>ウム</t>
    </rPh>
    <phoneticPr fontId="2"/>
  </si>
  <si>
    <t>自治体名1</t>
    <rPh sb="0" eb="3">
      <t>ジチタイ</t>
    </rPh>
    <rPh sb="3" eb="4">
      <t>メイ</t>
    </rPh>
    <phoneticPr fontId="2"/>
  </si>
  <si>
    <t>自治体名2</t>
    <rPh sb="0" eb="3">
      <t>ジチタイ</t>
    </rPh>
    <rPh sb="3" eb="4">
      <t>メイ</t>
    </rPh>
    <phoneticPr fontId="2"/>
  </si>
  <si>
    <t>全体の事業名</t>
    <rPh sb="0" eb="2">
      <t>ゼンタイ</t>
    </rPh>
    <rPh sb="3" eb="5">
      <t>ジギョウ</t>
    </rPh>
    <rPh sb="5" eb="6">
      <t>メイ</t>
    </rPh>
    <phoneticPr fontId="2"/>
  </si>
  <si>
    <t>実情と課題</t>
    <rPh sb="0" eb="2">
      <t>ジツジョウ</t>
    </rPh>
    <rPh sb="3" eb="5">
      <t>カダイ</t>
    </rPh>
    <phoneticPr fontId="2"/>
  </si>
  <si>
    <t>全体のＫＰＩ</t>
    <rPh sb="0" eb="2">
      <t>ゼンタイ</t>
    </rPh>
    <phoneticPr fontId="2"/>
  </si>
  <si>
    <t>金額（千円）</t>
    <rPh sb="0" eb="2">
      <t>キンガク</t>
    </rPh>
    <rPh sb="3" eb="5">
      <t>センエン</t>
    </rPh>
    <phoneticPr fontId="2"/>
  </si>
  <si>
    <t>位置づけ</t>
    <rPh sb="0" eb="2">
      <t>イチ</t>
    </rPh>
    <phoneticPr fontId="2"/>
  </si>
  <si>
    <t>都道府県（市町村）との連携</t>
    <rPh sb="0" eb="4">
      <t>トドウフケン</t>
    </rPh>
    <rPh sb="5" eb="8">
      <t>シチョウソン</t>
    </rPh>
    <rPh sb="11" eb="13">
      <t>レンケイ</t>
    </rPh>
    <phoneticPr fontId="2"/>
  </si>
  <si>
    <t>民間との連携</t>
    <rPh sb="0" eb="2">
      <t>ミンカン</t>
    </rPh>
    <rPh sb="4" eb="6">
      <t>レンケイ</t>
    </rPh>
    <phoneticPr fontId="2"/>
  </si>
  <si>
    <t>個別KPI</t>
    <rPh sb="0" eb="2">
      <t>コベツ</t>
    </rPh>
    <phoneticPr fontId="2"/>
  </si>
  <si>
    <t>事業構成</t>
    <rPh sb="0" eb="2">
      <t>ジギョウ</t>
    </rPh>
    <rPh sb="2" eb="4">
      <t>コウセイ</t>
    </rPh>
    <phoneticPr fontId="2"/>
  </si>
  <si>
    <t>事業区分</t>
    <rPh sb="0" eb="2">
      <t>ジギョウ</t>
    </rPh>
    <rPh sb="2" eb="4">
      <t>クブン</t>
    </rPh>
    <phoneticPr fontId="2"/>
  </si>
  <si>
    <t>関連事業メニュー</t>
    <rPh sb="0" eb="2">
      <t>カンレン</t>
    </rPh>
    <rPh sb="2" eb="3">
      <t>コト</t>
    </rPh>
    <rPh sb="3" eb="4">
      <t>ギョウ</t>
    </rPh>
    <phoneticPr fontId="4"/>
  </si>
  <si>
    <t>区　　　　　　　分</t>
    <rPh sb="0" eb="1">
      <t>ク</t>
    </rPh>
    <rPh sb="8" eb="9">
      <t>ブン</t>
    </rPh>
    <phoneticPr fontId="4"/>
  </si>
  <si>
    <t>結婚に対する取組</t>
  </si>
  <si>
    <t>結婚、妊娠・出産、乳児期を中心とする子育てに温かい社会づくり・機運の醸成</t>
    <phoneticPr fontId="2"/>
  </si>
  <si>
    <t>①</t>
  </si>
  <si>
    <t>[区分（事業構成テーブル）]</t>
    <rPh sb="1" eb="3">
      <t>クブン</t>
    </rPh>
    <rPh sb="4" eb="6">
      <t>ジギョウ</t>
    </rPh>
    <rPh sb="6" eb="8">
      <t>コウセイ</t>
    </rPh>
    <phoneticPr fontId="2"/>
  </si>
  <si>
    <t>②</t>
  </si>
  <si>
    <t>④</t>
  </si>
  <si>
    <t>③</t>
  </si>
  <si>
    <t>⑤</t>
  </si>
  <si>
    <t>⑥</t>
  </si>
  <si>
    <t>⑦</t>
  </si>
  <si>
    <t>⑧</t>
  </si>
  <si>
    <t>市町村名</t>
    <rPh sb="0" eb="3">
      <t>シチョウソン</t>
    </rPh>
    <rPh sb="3" eb="4">
      <t>メイ</t>
    </rPh>
    <phoneticPr fontId="4"/>
  </si>
  <si>
    <t>地域の実情と課題（これまでの市町村における少子化対策の取組全体及びその効果検証等から浮かび上がった地域の実情と課題について記述）</t>
    <rPh sb="0" eb="2">
      <t>チイキ</t>
    </rPh>
    <rPh sb="3" eb="5">
      <t>ジツジョウ</t>
    </rPh>
    <rPh sb="6" eb="8">
      <t>カダイ</t>
    </rPh>
    <rPh sb="14" eb="17">
      <t>シチョウソン</t>
    </rPh>
    <rPh sb="21" eb="24">
      <t>ショウシカ</t>
    </rPh>
    <rPh sb="24" eb="26">
      <t>タイサク</t>
    </rPh>
    <rPh sb="27" eb="29">
      <t>トリクミ</t>
    </rPh>
    <rPh sb="29" eb="31">
      <t>ゼンタイ</t>
    </rPh>
    <rPh sb="31" eb="32">
      <t>オヨ</t>
    </rPh>
    <rPh sb="35" eb="37">
      <t>コウカ</t>
    </rPh>
    <rPh sb="37" eb="39">
      <t>ケンショウ</t>
    </rPh>
    <rPh sb="39" eb="40">
      <t>ラ</t>
    </rPh>
    <rPh sb="42" eb="43">
      <t>ウ</t>
    </rPh>
    <rPh sb="45" eb="46">
      <t>ア</t>
    </rPh>
    <rPh sb="49" eb="51">
      <t>チイキ</t>
    </rPh>
    <rPh sb="52" eb="54">
      <t>ジツジョウ</t>
    </rPh>
    <rPh sb="55" eb="57">
      <t>カダイ</t>
    </rPh>
    <rPh sb="61" eb="63">
      <t>キジュツ</t>
    </rPh>
    <phoneticPr fontId="2"/>
  </si>
  <si>
    <t>市町村における少子化対策の全体像及びその中での本事業の位置づけ</t>
    <rPh sb="0" eb="3">
      <t>シチョウソン</t>
    </rPh>
    <rPh sb="7" eb="10">
      <t>ショウシカ</t>
    </rPh>
    <rPh sb="10" eb="12">
      <t>タイサク</t>
    </rPh>
    <rPh sb="13" eb="16">
      <t>ゼンタイゾウ</t>
    </rPh>
    <rPh sb="16" eb="17">
      <t>オヨ</t>
    </rPh>
    <rPh sb="20" eb="21">
      <t>ナカ</t>
    </rPh>
    <rPh sb="23" eb="24">
      <t>ホン</t>
    </rPh>
    <rPh sb="24" eb="26">
      <t>ジギョウ</t>
    </rPh>
    <rPh sb="27" eb="29">
      <t>イチ</t>
    </rPh>
    <phoneticPr fontId="2"/>
  </si>
  <si>
    <t>・都道府県との連携・役割分担の考え方及び具体的方法</t>
    <rPh sb="1" eb="5">
      <t>トドウフケン</t>
    </rPh>
    <rPh sb="7" eb="9">
      <t>レンケイ</t>
    </rPh>
    <rPh sb="10" eb="12">
      <t>ヤクワリ</t>
    </rPh>
    <rPh sb="12" eb="14">
      <t>ブンタン</t>
    </rPh>
    <rPh sb="15" eb="16">
      <t>カンガ</t>
    </rPh>
    <rPh sb="17" eb="18">
      <t>カタ</t>
    </rPh>
    <rPh sb="18" eb="19">
      <t>オヨ</t>
    </rPh>
    <rPh sb="20" eb="23">
      <t>グタイテキ</t>
    </rPh>
    <rPh sb="23" eb="25">
      <t>ホウホウ</t>
    </rPh>
    <phoneticPr fontId="2"/>
  </si>
  <si>
    <t>実施要領：別記-事業構成及び事業メニューより</t>
  </si>
  <si>
    <t>←第1 事業構成番号（1または2）を入力してください</t>
    <rPh sb="1" eb="2">
      <t>ダイ</t>
    </rPh>
    <rPh sb="4" eb="6">
      <t>ジギョウ</t>
    </rPh>
    <rPh sb="6" eb="8">
      <t>コウセイ</t>
    </rPh>
    <rPh sb="8" eb="10">
      <t>バンゴウ</t>
    </rPh>
    <rPh sb="18" eb="20">
      <t>ニュウリョク</t>
    </rPh>
    <phoneticPr fontId="2"/>
  </si>
  <si>
    <t>←第2 事業メニューに記載された()書き数字を入力下さい</t>
    <rPh sb="1" eb="2">
      <t>ダイ</t>
    </rPh>
    <rPh sb="4" eb="6">
      <t>ジギョウ</t>
    </rPh>
    <rPh sb="11" eb="13">
      <t>キサイ</t>
    </rPh>
    <rPh sb="18" eb="19">
      <t>ガ</t>
    </rPh>
    <rPh sb="20" eb="22">
      <t>スウジ</t>
    </rPh>
    <rPh sb="23" eb="25">
      <t>ニュウリョク</t>
    </rPh>
    <rPh sb="25" eb="26">
      <t>クダ</t>
    </rPh>
    <phoneticPr fontId="2"/>
  </si>
  <si>
    <t xml:space="preserve"> </t>
    <phoneticPr fontId="2"/>
  </si>
  <si>
    <t>１「地域の実情と課題」には、これまでの市町村における少子化対策の取組全体及びその効果検証から浮かび上がった地域の実情と課題について記載する。　　　　　　　　　　　　　　　　　　　　　　　　　　　　　　　　　　　　　　　　　　　　　　　　　　　　　　　　　　　　　　　　　　　　　　　　　　　　　　　　　　　　　　　　　　　　　　　　　　　２「市町村における少子化対策の全体像及びその中での本事業の位置づけ」には、地域の実情及び課題を踏まえた、市町村における少子化対策の全体像及びその中での本事業の位置づけを記載する。特に、本事業により、地域の課題がどのように解決されるかについて記載すること。　　　　　　　　　　　　　　　　　　　　　　　　　　　　　　　　　　　　　　　　　
３「少子化対策全体の重要業績評価指標(KPI)及び定量的成果目標」については、地域の実情及び課題を踏まえ設定した、市町村の少子化対策全体の重要業績評価指標（KPI)及び定量的成果目標を達成予定時期を含め記載する。また、各市町村は少なくとも平成29年度終了時点及び平成31年度終了時点に、各自治体において効果検証を実施し、都道府県にその結果を報告すること。　　　　　　　　　　　　　　　　　　　　　　　　　　　　　　　　　　　　　　　　　　　　　　　　　　
４「参考指標」には、各市町村の婚姻数、婚姻率、出生数、出生率のほか、その他参考となる指標を記載するとともに、毎年、その推移を報告する。　　　　　　　　　　　　　　　　　　　　　　　　　　　　　　　　　　　　　　　　　　　　　　　　　　　　　　　　　　　　　　　　　　　　　　　　　　　　　　　　　　　　　　　　　　　　　　　　　　　　　　　　　　　　　　　　　　　　　　　　　　　　　５「上記「事業内容」の「１」及び「２」について、「地方創生推進交付金」の申請の有無」は、地域少子化対策重点推進交付金とのだぶりを排除するためのチェック欄です。（「無」が前提となります）
６　適宜参考となる資料を添付すること。</t>
    <phoneticPr fontId="4"/>
  </si>
  <si>
    <t>１「所要見込額」には、本交付金の対象経費支出予定額を記入すること。また、金額の根拠となる資料（見積書等）を添付すること。         　　　　　　　　　　　　　　　　　　　　　　　　　　　　　　　　　　　　
２「各区分における取組の全体像及びその中での本個別事業の位置づけ」には、各区分（①結婚に対する取組、②結婚、妊娠・出産、乳児期を中心とする子育てに温かい社会づくり・機運の醸成）ごとに、既存事業や他省庁補助金等事業なども含め、全体としてどのような取組を行うか、その中で、本個別事業がどのような位置づけにあるのか、どのように他事業との取組連携しているのかを記載すること。　　　　　　　　　　　　　　　　　　　　　　　　　　　　　　　　　　　　　　　　　　　　　　　　　　　　　　　　　　　　　　　　　　　　　　　　　　　　　　　　　　　　　　　　　　　　　　　　　　　　　　　　　　　　　　　　　　　　　　　　　　　　　　　　　　　　　　　　　　　　　　　　　　　３「事業内容」には、個別事業の具体的内容を記載する。また、事業内容を検討する上で参考とした既存事業があれば、都道府県名又は市町村名、事業名を記載すること。
※個別事業を次年度以降も自律的に発展させるため、次年度以降に向けた事業の方向性を記載すること。
４「都道府県との連携・役割分担の考え方及び具体的方策」には、当個別事業を都道府県と連携のもと実施する場合、その考え方及び具体的方法を記載する。
５「民間事業者との連携・役割分担の考え方及び具体的方法」には、当個別事業を民間事業者との連携のもと実施する場合、その考え方及び具体的方法を記入する。　　　　　　　　　　　　　　　　　　　　　　　　　　　　　　　　　　　　　　　　　　　　　　　　　　６「個別事業の重要業績評価指標（KPI）及び定量的成果目標」には、本個別事業の各区分における取組全体像における位置づけを踏まえ、どのような考え方のもとどのくらいの効果が見込めるのか、それを測るためにどのようなKPI及び定量的成果目標を決定したか、達成予定時期を含め記載すること。また、各市町村は、毎年、個別事業ごとに効果検証を実施し、都道府県にその結果を報告すること。
※過去に関連する事業を実施している場合は、過去に設定したKPIを踏まえたKPIを設定すること。
　（過去に設定したKPIも記載すること。）</t>
    <phoneticPr fontId="4"/>
  </si>
  <si>
    <t xml:space="preserve">
</t>
    <phoneticPr fontId="4"/>
  </si>
  <si>
    <t>様式３</t>
  </si>
  <si>
    <t>様式３－１</t>
  </si>
  <si>
    <t xml:space="preserve">
</t>
    <phoneticPr fontId="2"/>
  </si>
  <si>
    <t>平成29年度地域少子化対策重点推進事業実施計画書（市町村分）</t>
    <rPh sb="0" eb="2">
      <t>ヘイセイ</t>
    </rPh>
    <rPh sb="4" eb="6">
      <t>ネンド</t>
    </rPh>
    <rPh sb="6" eb="8">
      <t>チイキ</t>
    </rPh>
    <rPh sb="8" eb="11">
      <t>ショウシカ</t>
    </rPh>
    <rPh sb="11" eb="13">
      <t>タイサク</t>
    </rPh>
    <rPh sb="13" eb="15">
      <t>ジュウテン</t>
    </rPh>
    <rPh sb="15" eb="17">
      <t>スイシン</t>
    </rPh>
    <rPh sb="17" eb="19">
      <t>ジギョウ</t>
    </rPh>
    <rPh sb="19" eb="20">
      <t>ジツ</t>
    </rPh>
    <rPh sb="20" eb="21">
      <t>シ</t>
    </rPh>
    <rPh sb="21" eb="22">
      <t>ケイ</t>
    </rPh>
    <rPh sb="22" eb="23">
      <t>ガ</t>
    </rPh>
    <rPh sb="23" eb="24">
      <t>ショ</t>
    </rPh>
    <rPh sb="25" eb="28">
      <t>シチョウソン</t>
    </rPh>
    <rPh sb="28" eb="29">
      <t>ブン</t>
    </rPh>
    <phoneticPr fontId="4"/>
  </si>
  <si>
    <t>平成29年度地域少子化対策重点推進事業実施計画書（市町村分）個票</t>
    <rPh sb="0" eb="2">
      <t>ヘイセイ</t>
    </rPh>
    <rPh sb="4" eb="6">
      <t>ネンド</t>
    </rPh>
    <rPh sb="6" eb="8">
      <t>チイキ</t>
    </rPh>
    <rPh sb="8" eb="11">
      <t>ショウシカ</t>
    </rPh>
    <rPh sb="11" eb="13">
      <t>タイサク</t>
    </rPh>
    <rPh sb="13" eb="15">
      <t>ジュウテン</t>
    </rPh>
    <rPh sb="15" eb="17">
      <t>スイシン</t>
    </rPh>
    <rPh sb="17" eb="19">
      <t>ジギョウ</t>
    </rPh>
    <rPh sb="19" eb="20">
      <t>ジツ</t>
    </rPh>
    <rPh sb="20" eb="21">
      <t>シ</t>
    </rPh>
    <rPh sb="21" eb="22">
      <t>ケイ</t>
    </rPh>
    <rPh sb="22" eb="23">
      <t>ガ</t>
    </rPh>
    <rPh sb="23" eb="24">
      <t>ショ</t>
    </rPh>
    <rPh sb="25" eb="28">
      <t>シチョウソン</t>
    </rPh>
    <rPh sb="28" eb="29">
      <t>ブン</t>
    </rPh>
    <rPh sb="30" eb="32">
      <t>コヒョウ</t>
    </rPh>
    <phoneticPr fontId="4"/>
  </si>
  <si>
    <t>大船渡市</t>
    <rPh sb="0" eb="4">
      <t>オオフナトシ</t>
    </rPh>
    <phoneticPr fontId="4"/>
  </si>
  <si>
    <t>岩手県</t>
    <rPh sb="0" eb="3">
      <t>イワテケン</t>
    </rPh>
    <phoneticPr fontId="4"/>
  </si>
  <si>
    <t>大船渡市結婚相談支援事業</t>
    <phoneticPr fontId="4"/>
  </si>
  <si>
    <t>　平成29年４月１日　～　平成30年３月31日</t>
    <rPh sb="1" eb="3">
      <t>ヘイセイ</t>
    </rPh>
    <rPh sb="5" eb="6">
      <t>ネン</t>
    </rPh>
    <rPh sb="7" eb="8">
      <t>ツキ</t>
    </rPh>
    <rPh sb="9" eb="10">
      <t>ニチ</t>
    </rPh>
    <rPh sb="13" eb="15">
      <t>ヘイセイ</t>
    </rPh>
    <rPh sb="17" eb="18">
      <t>ネン</t>
    </rPh>
    <rPh sb="19" eb="20">
      <t>ツキ</t>
    </rPh>
    <rPh sb="22" eb="23">
      <t>ニチ</t>
    </rPh>
    <phoneticPr fontId="4"/>
  </si>
  <si>
    <t xml:space="preserve">大船渡市では、人口減少傾向に一定の歯止めをかけ、持続可能な地域づくりに資するため、今後講ずべき施策の基本方向等を掲げた「大船渡市まち・ひと・しごと創生総合戦略」を策定した。この戦略の４つの基本目標のうちの１つに「大船渡で安心して家庭を築き、子どもを産み育てられるようにする」を掲げ、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
なお、この総合戦略は、市の最上位の計画である総合計画と基本的な考え方が一致していることから、総合計画の施策の大綱を横断する「重大プロジェクト」として位置づけられ、市総合計画実施計画に搭載し、事業の進捗管理を行うこととしているものである。
また、平成26年度に策定した「大船渡市子ども子育て支援事業計画」においては、結婚から妊娠、出産、子育てまで切れ目ない支援を行う事を掲げており、「結婚」のステージからの少子化対策を行う姿勢を一貫して打ち出しているほか、「子育て応援団大船渡市」として地域ぐるみで子育てを応援することを基本コンセプトとしている。
本事業の実施により、地域ぐるみでの結婚支援体制を構築し、市民の結婚に対する意識を高めるとともに、未婚化・晩婚化が進行している現状を改善し、人口減少傾向に一定の歯止めをかけようとするものである。
</t>
    <phoneticPr fontId="4"/>
  </si>
  <si>
    <t>大船渡市まち・ひと・しごと創造総合戦略における基本目標は「大船渡で安心して家庭を築き、子どもを産み育てられるようにする。」である。また、重要業績評価指標は、以下のとおりであり、本事業においても、これと同様とする。
１　「安心して結婚・妊娠・出産・子育てができる環境にある」と答えた市民の割合　40.0％（H31年度）
２　結婚意識改革プロジェクト
・小中高生の子育て体験受講者数　550人（H31年度）
・「結婚したい」と答えた若年層の割合　85.0％（H31年度）
３　出会いと結婚まるごと応援プロジェクト
・婚活事業件数　５件（H31年度）
・結婚相談件数　100件（月当たり15件前後）（H31年度）
・婚活支援による結婚成立件数　10件（年間２件）（H31年度）</t>
    <phoneticPr fontId="4"/>
  </si>
  <si>
    <t>※婚姻数、婚姻率、出生数、出生率等
ア　平成27年婚姻数　144件
イ　平成27年度出生数　259人　
ウ　平成28年３月31日現在における市住民基本台帳人口、平成27年国勢調査速報値（岩手県市部未婚率）及び平成27年度結婚意識調査結果に基づき推計した20代から40代の未婚の男女　3,420人
エ　結婚意識調査の結果に基づき推計した、ウのうち、結婚したい気持ちはあるが、特定のパートナーがおらず、結婚したいと思える特定のパートナーと出会えていない男女の数　552人</t>
    <rPh sb="1" eb="3">
      <t>コンイン</t>
    </rPh>
    <rPh sb="3" eb="4">
      <t>スウ</t>
    </rPh>
    <rPh sb="5" eb="7">
      <t>コンイン</t>
    </rPh>
    <rPh sb="7" eb="8">
      <t>リツ</t>
    </rPh>
    <rPh sb="9" eb="11">
      <t>シュッセイ</t>
    </rPh>
    <rPh sb="11" eb="12">
      <t>スウ</t>
    </rPh>
    <rPh sb="13" eb="15">
      <t>シュッセイ</t>
    </rPh>
    <rPh sb="15" eb="16">
      <t>リツ</t>
    </rPh>
    <rPh sb="16" eb="17">
      <t>ラ</t>
    </rPh>
    <phoneticPr fontId="2"/>
  </si>
  <si>
    <t>全国的に少子高齢化、人口減少が進行し、当市においても年々少子化が進行するとともに、進学や就職等による若者の流出が続いている。これに晩婚化、非婚化の進行が加わることで、当市はさらなる人口の減少を招くリスクに直面している。
このような中、大船渡市では少子化対策のための施策として子育てしやすい環境づくりの整備を中心とした施策を実施してきたところであるが、男女の出会いの場の創出等に関しての施策は特に実施していなかった。
平成27年度に市が実施した結婚意識調査によれば、結婚を望む男女の割合は77.3％となっている一方で、付き合っている人がいる男女の割合は32.6％となっており、結婚は望んでいても相手がいない方が４割いるという結果であった。
そのため、人口減少及び少子化等の対策として、未婚の男女のマッチングの相談、マッチングイベント等を実施する結婚支援事業として、平成28年度地域少子化対策重点推進交付金を活用して、当市における結婚支援につながる各種の取組をトータルコーディネートする「核」としての役割を担う結婚よろず相談所を開設し、より相談しやすくする実効性ある対応が可能な相談機能を備えるとともに、結婚相談所という形にとらわれることなく、男女を対象とした参加型イベントの開催や企業団体等による結婚応援推進事業を実施し、出会いの機会を広げる活動を実施してきたところである。
今後においては、本交付金事業を活用し、結婚支援拠点の機能強化による地域における結婚サポーターの配置・育成や、企業等を含めた結婚支援の拡充を図りつつ会員登録数を増加させていく。
また、総合的な結婚支援体制の構築のため、平成28年度に当市で開始した結婚応援パスポート事業について、平成29年度からは、平成28年度地域少子化対策重点推進交付金（28補正）を活用して県との連携体制を確保して事業に取り組む。</t>
    <rPh sb="595" eb="596">
      <t>ホン</t>
    </rPh>
    <rPh sb="596" eb="599">
      <t>コウフキン</t>
    </rPh>
    <rPh sb="599" eb="601">
      <t>ジギョウ</t>
    </rPh>
    <rPh sb="602" eb="604">
      <t>カツヨウ</t>
    </rPh>
    <rPh sb="606" eb="608">
      <t>ケッコン</t>
    </rPh>
    <rPh sb="608" eb="610">
      <t>シエン</t>
    </rPh>
    <rPh sb="610" eb="612">
      <t>キョテン</t>
    </rPh>
    <rPh sb="613" eb="615">
      <t>キノウ</t>
    </rPh>
    <rPh sb="615" eb="617">
      <t>キョウカ</t>
    </rPh>
    <rPh sb="735" eb="737">
      <t>ヘイセイ</t>
    </rPh>
    <rPh sb="739" eb="741">
      <t>ネンド</t>
    </rPh>
    <rPh sb="741" eb="743">
      <t>チイキ</t>
    </rPh>
    <rPh sb="743" eb="746">
      <t>ショウシカ</t>
    </rPh>
    <rPh sb="746" eb="748">
      <t>タイサク</t>
    </rPh>
    <rPh sb="748" eb="750">
      <t>ジュウテン</t>
    </rPh>
    <rPh sb="750" eb="752">
      <t>スイシン</t>
    </rPh>
    <rPh sb="752" eb="755">
      <t>コウフキン</t>
    </rPh>
    <rPh sb="758" eb="760">
      <t>ホセイ</t>
    </rPh>
    <rPh sb="762" eb="764">
      <t>カツヨウ</t>
    </rPh>
    <phoneticPr fontId="4"/>
  </si>
  <si>
    <t>岩手県</t>
    <rPh sb="0" eb="3">
      <t>イワテケン</t>
    </rPh>
    <phoneticPr fontId="2"/>
  </si>
  <si>
    <t>大船渡市</t>
    <rPh sb="0" eb="4">
      <t>オオフナトシ</t>
    </rPh>
    <phoneticPr fontId="2"/>
  </si>
  <si>
    <t>結婚支援拠点の機能強化及びマッチング機会の促進と拡大強化に向けた取り組み</t>
    <rPh sb="0" eb="2">
      <t>ケッコン</t>
    </rPh>
    <rPh sb="2" eb="4">
      <t>シエン</t>
    </rPh>
    <rPh sb="4" eb="6">
      <t>キョテン</t>
    </rPh>
    <rPh sb="7" eb="9">
      <t>キノウ</t>
    </rPh>
    <rPh sb="9" eb="11">
      <t>キョウカ</t>
    </rPh>
    <rPh sb="11" eb="12">
      <t>オヨ</t>
    </rPh>
    <rPh sb="18" eb="20">
      <t>キカイ</t>
    </rPh>
    <rPh sb="21" eb="23">
      <t>ソクシン</t>
    </rPh>
    <rPh sb="24" eb="26">
      <t>カクダイ</t>
    </rPh>
    <rPh sb="26" eb="28">
      <t>キョウカ</t>
    </rPh>
    <rPh sb="29" eb="30">
      <t>ム</t>
    </rPh>
    <rPh sb="32" eb="33">
      <t>ト</t>
    </rPh>
    <rPh sb="34" eb="35">
      <t>ク</t>
    </rPh>
    <phoneticPr fontId="2"/>
  </si>
  <si>
    <t>岩手県では、いきいき岩手結婚サポートセンター（ⅰ－サポ）を、県、市町村、主要民間団体による体制で設置・運営していますが、相談窓口は盛岡市と宮古市の２ヶ所であることから、当市中心部からの距離は片道で２時間程度の距離にある。そのため、本事業により身近な地域における結婚支援相談窓口を確保するものである。</t>
    <phoneticPr fontId="2"/>
  </si>
  <si>
    <t xml:space="preserve">当市では、平成28年度からは、地域少子化対策重点推進交付金を活用し、以前は単独で婚活イベントを実施していた社会福祉協議会と連携し、結婚支援に関係する事業を実施している。
また、地域・職場の縁結びさんとの連携の下で、独身男女の出会いから成婚までをボランティアで伴走支援していただく。
</t>
    <phoneticPr fontId="2"/>
  </si>
  <si>
    <t>県との連携確保による結婚お祝いパスポート拡大・強化事業</t>
    <phoneticPr fontId="2"/>
  </si>
  <si>
    <t>岩手県</t>
    <rPh sb="0" eb="3">
      <t>イワテケン</t>
    </rPh>
    <phoneticPr fontId="2"/>
  </si>
  <si>
    <t>大船渡市</t>
    <rPh sb="0" eb="4">
      <t>オオフナトシ</t>
    </rPh>
    <phoneticPr fontId="2"/>
  </si>
  <si>
    <t>　岩手県では、いきいき岩手結婚サポートセンター（ⅰ－サポ）を、県、市町村、主要民間団体による体制で設置・運営していますが、相談窓口は盛岡市と宮古市の２ヶ所であることから、当市中心部からの距離は片道で２時間程度の距離にある。本事業では、結婚相談につなげる”裾野”を広げる役割を担っており、ⅰ－サポや当市結婚相談支援センターとの相乗効果を図る。</t>
    <phoneticPr fontId="2"/>
  </si>
  <si>
    <t>　本事業への参加者は、市内の商工会や漁業協同組合等を通じて周知を図るとともに参加者等の募集もこれら団体を通じて行う予定である。また、その後のフォローアップについてもこれらの団体と連携して実施する。</t>
    <phoneticPr fontId="2"/>
  </si>
  <si>
    <t>結婚支援拠点の機能強化及びマッチング機会の促進と拡大強化に向けた取り組み</t>
    <phoneticPr fontId="4"/>
  </si>
  <si>
    <t>企業団体等の結婚支援の取組の拡大と強化</t>
    <phoneticPr fontId="2"/>
  </si>
  <si>
    <t>企業団体等の結婚支援の取組の拡大と強化</t>
    <phoneticPr fontId="4"/>
  </si>
  <si>
    <t>複数企業間等での出会いから結婚につながる交流機会の拡大と強化</t>
    <phoneticPr fontId="2"/>
  </si>
  <si>
    <t>複数企業間等での出会いから結婚につながる交流機会の拡大と強化</t>
    <phoneticPr fontId="4"/>
  </si>
  <si>
    <t>県との連携確保による結婚お祝いパスポート拡大・強化事業</t>
    <phoneticPr fontId="4"/>
  </si>
  <si>
    <t>無</t>
    <rPh sb="0" eb="1">
      <t>ム</t>
    </rPh>
    <phoneticPr fontId="4"/>
  </si>
  <si>
    <t xml:space="preserve">　大船渡市では、「大船渡市まち・ひと・しごと創生総合戦略」により、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
　この中で、結婚に対する取り組みとして、結婚に関連すること（出会い、結婚、妊娠・出産、子育て）で悩みを抱えるすべての方（本人・家族・ 友人など）が気軽に相談できる窓口を開設し、専門家による相談体制構築とライフステージに応じた情報提供と総合的できめ細かな相談に応じる体制を整えるほか、他地域の先進事例であるマリッジサポーターの連携の取り組みを取り入れ、地域においてボランティアで縁結び活動をしたい「地域のお世話焼きさん」、独身従業員等の結婚への希望を叶えるための職場のお世話焼き役の「縁結びさん」を確保し、結婚に悩む男女や、子どもの結婚に悩む親などの相談に応じるなど、身近で草の根的に結婚を応援する仕組みを構築するとともに、出会いから結婚までのつながりある支援を行う結婚よろず相談・サポート事業を実施し、結婚から妊娠・出産、子育てを通じたあらゆるステージでの切れ目のない支援を展開している。
本個別事業は、これらの施策の連携により一層高い効果を発現するために大船渡市結婚相談支援センターの機能を強化するとともに、マッチング会員制度を拡充し、マッチング機会の拡大・強化を図るものである。
</t>
    <phoneticPr fontId="2"/>
  </si>
  <si>
    <t xml:space="preserve">　大船渡市では、「大船渡市まち・ひと・しごと創生総合戦略」により、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
　この中で、結婚に対する取り組みとして、結婚に関連すること（出会い、結婚、妊娠・出産、子育て）で悩みを抱えるすべての方（本人・家族・ 友人など）が気軽に相談できる窓口を開設し、専門家による相談体制構築とライフステージに応じた情報提供と総合的できめ細かな相談に応じる体制を整えるほか、他地域の先進事例であるマリッジサポーターの連携の取り組みを取り入れ、地域においてボランティアで縁結び活動をしたい「地域のお世話焼きさん」、独身従業員等の結婚への希望を叶えるための職場のお世話焼き役の「縁結びさん」を確保し、結婚に悩む男女や、子どもの結婚に悩む親などの相談に応じるなど、身近で草の根的に結婚を応援する仕組みを構築するとともに、出会いから結婚までのつながりある支援を行う結婚よろず相談・サポート事業を実施し、結婚から妊娠・出産、子育てを通じたあらゆるステージでの切れ目のない支援を展開している。
本個別事業は、
</t>
    <phoneticPr fontId="2"/>
  </si>
  <si>
    <t xml:space="preserve">　大船渡市では、「大船渡市まち・ひと・しごと創生総合戦略」により、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
　この中で、結婚に対する取り組みとして、結婚に関連すること（出会い、結婚、妊娠・出産、子育て）で悩みを抱えるすべての方（本人・家族・ 友人など）が気軽に相談できる窓口を開設し、専門家による相談体制構築とライフステージに応じた情報提供と総合的できめ細かな相談に応じる体制を整えるほか、他地域の先進事例であるマリッジサポーターの連携の取り組みを取り入れ、地域においてボランティアで縁結び活動をしたい「地域のお世話焼きさん」、独身従業員等の結婚への希望を叶えるための職場のお世話焼き役の「縁結びさん」を確保し、結婚に悩む男女や、子どもの結婚に悩む親などの相談に応じるなど、身近で草の根的に結婚を応援する仕組みを構築するとともに、出会いから結婚までのつながりある支援を行う結婚よろず相談・サポート事業を実施し、結婚から妊娠・出産、子育てを通じたあらゆるステージでの切れ目のない支援を展開している。
本個別事業は、縁結びさんに、新たな役割を設けることで、出会いの機会を拡大し交際や結婚へとつなげられるように支援するとともに、縁結びさんの登録を拡大させるため、対象要件を拡大し、結婚応援企業及び地域の縁結びさんの登録を推進強化するものである。
</t>
    <phoneticPr fontId="2"/>
  </si>
  <si>
    <t xml:space="preserve">　大船渡市では、「大船渡市まち・ひと・しごと創生総合戦略」により、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
　この中で、結婚に対する取り組みとして、結婚に関連すること（出会い、結婚、妊娠・出産、子育て）で悩みを抱えるすべての方（本人・家族・ 友人など）が気軽に相談できる窓口を開設し、専門家による相談体制構築とライフステージに応じた情報提供と総合的できめ細かな相談に応じる体制を整えるほか、他地域の先進事例であるマリッジサポーターの連携の取り組みを取り入れ、地域においてボランティアで縁結び活動をしたい「地域のお世話焼きさん」、独身従業員等の結婚への希望を叶えるための職場のお世話焼き役の「縁結びさん」を確保し、結婚に悩む男女や、子どもの結婚に悩む親などの相談に応じるなど、身近で草の根的に結婚を応援する仕組みを構築するとともに、出会いから結婚までのつながりある支援を行う結婚よろず相談・サポート事業を実施し、結婚から妊娠・出産、子育てを通じたあらゆるステージでの切れ目のない支援を展開している。
本個別事業は、企業・団体等の独身従業員が、女性からの視点で女性が気軽に楽しく参加できる会を発足させ、その会と男性従業員との自然な出会いの機会を企画し、カップリングを支援するものです。
</t>
    <phoneticPr fontId="2"/>
  </si>
  <si>
    <t>県との連携を確保するため、定期的な連絡会議を開催し、平成28年度から本市で実施している結婚お祝いパスポート事業について、拡大、強化を図る。</t>
    <phoneticPr fontId="2"/>
  </si>
  <si>
    <t>本事業に賛同する協賛店には、市内で結婚するカップルに対する結婚お祝い協賛として、特典・サービス内容と応援コメントを拠出していただく。市はセンターホームページに専用ページを設けて協賛店の取り組みについて掲載して公開するとともに、市内企業に対する機運の醸成を図る。</t>
    <phoneticPr fontId="2"/>
  </si>
  <si>
    <t>　岩手県では、いきいき岩手結婚サポートセンター（ⅰ－サポ）を、県、市町村、主要民間団体による体制で設置・運営していますが、相談窓口は盛岡市と宮古市の２ヶ所であることから、当市中心部からの距離は片道で２時間程度の距離にある。本事業では、結婚相談につなげる”裾野”を広げる役割を担っており、ⅰ－サポや当市結婚相談支援センターとの相乗効果を図る。</t>
    <phoneticPr fontId="2"/>
  </si>
  <si>
    <t>　本事業への参加者は、市内の商工会や漁業協同組合等を通じて周知を図るとともに参加者等の募集もこれら団体を通じて行う予定である。また、その後のフォローアップについてもこれらの団体と連携して実施する。</t>
    <phoneticPr fontId="2"/>
  </si>
  <si>
    <t>・男女共同参画部局など関係部局等との連携・配慮事項</t>
    <rPh sb="1" eb="3">
      <t>ダンジョ</t>
    </rPh>
    <rPh sb="3" eb="5">
      <t>キョウドウ</t>
    </rPh>
    <rPh sb="5" eb="7">
      <t>サンカク</t>
    </rPh>
    <rPh sb="7" eb="9">
      <t>ブキョク</t>
    </rPh>
    <rPh sb="11" eb="13">
      <t>カンケイ</t>
    </rPh>
    <rPh sb="13" eb="15">
      <t>ブキョク</t>
    </rPh>
    <rPh sb="15" eb="16">
      <t>トウ</t>
    </rPh>
    <rPh sb="18" eb="20">
      <t>レンケイ</t>
    </rPh>
    <rPh sb="21" eb="23">
      <t>ハイリョ</t>
    </rPh>
    <rPh sb="23" eb="25">
      <t>ジコウ</t>
    </rPh>
    <phoneticPr fontId="2"/>
  </si>
  <si>
    <t>（関係部局等）</t>
    <rPh sb="1" eb="3">
      <t>カンケイ</t>
    </rPh>
    <rPh sb="3" eb="5">
      <t>ブキョク</t>
    </rPh>
    <rPh sb="5" eb="6">
      <t>トウ</t>
    </rPh>
    <phoneticPr fontId="2"/>
  </si>
  <si>
    <t>(配慮すること）</t>
    <rPh sb="1" eb="3">
      <t>ハイリョ</t>
    </rPh>
    <phoneticPr fontId="2"/>
  </si>
  <si>
    <t>・委託契約の際の契約方式</t>
    <rPh sb="1" eb="3">
      <t>イタク</t>
    </rPh>
    <rPh sb="3" eb="5">
      <t>ケイヤク</t>
    </rPh>
    <rPh sb="6" eb="7">
      <t>サイ</t>
    </rPh>
    <rPh sb="8" eb="10">
      <t>ケイヤク</t>
    </rPh>
    <rPh sb="10" eb="12">
      <t>ホウシキ</t>
    </rPh>
    <phoneticPr fontId="2"/>
  </si>
  <si>
    <t>□①企画提案方式（プロポーザル方式、コンペ方式等）　　　□②競争入札方式</t>
    <rPh sb="2" eb="4">
      <t>キカク</t>
    </rPh>
    <rPh sb="4" eb="6">
      <t>テイアン</t>
    </rPh>
    <rPh sb="6" eb="8">
      <t>ホウシキ</t>
    </rPh>
    <rPh sb="15" eb="17">
      <t>ホウシキ</t>
    </rPh>
    <rPh sb="21" eb="23">
      <t>ホウシキ</t>
    </rPh>
    <rPh sb="23" eb="24">
      <t>トウ</t>
    </rPh>
    <phoneticPr fontId="2"/>
  </si>
  <si>
    <t>（①を除く）</t>
    <rPh sb="3" eb="4">
      <t>ノゾ</t>
    </rPh>
    <phoneticPr fontId="2"/>
  </si>
  <si>
    <t>■③随意契約</t>
  </si>
  <si>
    <t>■③随意契約</t>
    <phoneticPr fontId="2"/>
  </si>
  <si>
    <t>企画政策部　企画調整課</t>
    <rPh sb="0" eb="2">
      <t>キカク</t>
    </rPh>
    <rPh sb="2" eb="4">
      <t>セイサク</t>
    </rPh>
    <rPh sb="4" eb="5">
      <t>ブ</t>
    </rPh>
    <rPh sb="6" eb="8">
      <t>キカク</t>
    </rPh>
    <rPh sb="8" eb="10">
      <t>チョウセイ</t>
    </rPh>
    <rPh sb="10" eb="11">
      <t>カ</t>
    </rPh>
    <phoneticPr fontId="2"/>
  </si>
  <si>
    <t>１「所要見込額」には、本交付金の対象経費支出予定額を記入すること。また、金額の根拠となる資料（見積書等）を添付すること。         　　　　　　　　　　　　　　　　　　　　　　　　　　　　　　　　　　　　
２「各区分における取組の全体像及びその中での本個別事業の位置づけ」には、各区分（①結婚に対する取組、②結婚、妊娠・出産、乳児期を中心とする子育てに温かい社会づくり・機運の醸成、③結婚新生活支援）ごとに、既存事業や他省庁補助金等事業なども含め、全体としてどのような取組を行うか、その中で、本個別事業がどのような位置づけにあるのか、どのように他事業との取組連携しているのかを記載すること。　　　　　　　　　　　　　　　　　　　　　　　　　　　　　　　　　　　　　　　　　　　　　　　　　　　　　　　　　　　　　　　　　　　　　　　　　　　　　　　　　　　　　　　　　　　　　　　　　　　　　　　　　　　　　　　　　　　　　　　　　　　　　　　　　　　　　　　　　　　　　　　　　　　３「事業内容」には、個別事業の具体的内容を記載する。また、事業内容を検討する上で参考とした既存事業があれば、都道府県名又は市町村名、事業名を記載すること。
※個別事業を次年度以降も自律的に発展させるため、次年度以降に向けた事業の方向性を記載すること。
４「都道府県との連携・役割分担の考え方及び具体的方策」には、当個別事業を都道府県と連携のもと実施する場合、その考え方及び具体的方法を記載する。
５「民間事業者との連携・役割分担の考え方及び具体的方法」には、当個別事業を民間事業者との連携のもと実施する場合、その考え方及び具体的方法を記入する。　　　　　　　　　　　　　　　　　　　　　　　　　　　　　　　　　　　　　　　　　　　　　　　　　　６「個別事業の重要業績評価指標（KPI）及び定量的成果目標」には、本個別事業の各区分における取組全体像における位置づけを踏まえ、どのような考え方のもとどのくらいの効果が見込めるのか、それを測るためにどのようなKPI及び定量的成果目標を決定したか、達成予定時期を含め記載すること。また、各市町村は、毎年、個別事業ごとに効果検証を実施し、都道府県にその結果を報告すること。
※過去に関連する事業を実施している場合は、過去に設定したKPIを踏まえたKPIを設定すること。
　（過去に設定したKPIも記載すること。）
７「男女共同参画部局など関係部局等との連携・配慮事項」には、特定の価値観の押付けとならないようにする観点から、計画策定に当たり連携した関連部局等及び事業の実施に当たり連携する関係部局等並びに事業の実施に当たり配慮することを具体的に記載すること。
８委託契約の締結を予定している場合は、契約方式を記載すること。また、競争性のない随意契約による契約を予定している場合は、事業の内容及び随意契約とする理由を記載すること。</t>
  </si>
  <si>
    <t>［随契の理由：市が結婚相談支援業務を委託している業者のため　　］</t>
  </si>
  <si>
    <t>［随契の理由：市が結婚相談支援業務を委託している業者のため　　］</t>
    <rPh sb="1" eb="3">
      <t>ズイケイ</t>
    </rPh>
    <rPh sb="4" eb="6">
      <t>リユウ</t>
    </rPh>
    <rPh sb="7" eb="8">
      <t>シ</t>
    </rPh>
    <rPh sb="9" eb="11">
      <t>ケッコン</t>
    </rPh>
    <rPh sb="11" eb="13">
      <t>ソウダン</t>
    </rPh>
    <rPh sb="13" eb="15">
      <t>シエン</t>
    </rPh>
    <rPh sb="15" eb="17">
      <t>ギョウム</t>
    </rPh>
    <rPh sb="18" eb="20">
      <t>イタク</t>
    </rPh>
    <rPh sb="24" eb="26">
      <t>ギョウシャ</t>
    </rPh>
    <phoneticPr fontId="2"/>
  </si>
  <si>
    <t>［事業の内容：結婚に対する取り組み　　　　　　　　　　　　　　　　　　　］</t>
  </si>
  <si>
    <t>［事業の内容：結婚に対する取り組み　　　　　　　　　　　　　　　　　　　］</t>
    <rPh sb="1" eb="3">
      <t>ジギョウ</t>
    </rPh>
    <rPh sb="4" eb="6">
      <t>ナイヨウ</t>
    </rPh>
    <rPh sb="7" eb="9">
      <t>ケッコン</t>
    </rPh>
    <rPh sb="10" eb="11">
      <t>タイ</t>
    </rPh>
    <rPh sb="13" eb="14">
      <t>ト</t>
    </rPh>
    <rPh sb="15" eb="16">
      <t>ク</t>
    </rPh>
    <phoneticPr fontId="2"/>
  </si>
  <si>
    <t>□①企画提案方式（プロポーザル方式、コンペ方式等）　　　□②競争入札方式</t>
  </si>
  <si>
    <t>（①を除く）</t>
  </si>
  <si>
    <t>［事業の内容：結婚、妊娠・出産、乳児期を中心とする子育てに温かい社会づくり・機運の醸成］</t>
    <phoneticPr fontId="2"/>
  </si>
  <si>
    <t>商工港湾部　商工課</t>
    <rPh sb="0" eb="2">
      <t>ショウコウ</t>
    </rPh>
    <rPh sb="2" eb="4">
      <t>コウワン</t>
    </rPh>
    <rPh sb="4" eb="5">
      <t>ブ</t>
    </rPh>
    <rPh sb="6" eb="8">
      <t>ショウコウ</t>
    </rPh>
    <rPh sb="8" eb="9">
      <t>カ</t>
    </rPh>
    <phoneticPr fontId="2"/>
  </si>
  <si>
    <t>各種イベントのチラシ作成にあたっては、特定の価値観の押し付けとならないよう男女共同参画担当の確認、助言を受ける。
また、縁結びさん等に対しては、個人情報の取扱いやハラスメント防止等の男女共同参画の趣旨、結婚支援の留意点について周知を図る。</t>
    <rPh sb="60" eb="62">
      <t>エンムス</t>
    </rPh>
    <phoneticPr fontId="2"/>
  </si>
  <si>
    <t>各種イベントのチラシ作成にあたっては、特定の価値観の押し付けとならないよう男女共同参画担当の確認、助言を受ける。
また、縁結びさん等に対しては、個人情報の取扱いやハラスメント防止等の男女共同参画の趣旨、結婚支援の留意点について周知を図る。</t>
    <rPh sb="60" eb="62">
      <t>エンムス</t>
    </rPh>
    <rPh sb="65" eb="66">
      <t>トウ</t>
    </rPh>
    <phoneticPr fontId="2"/>
  </si>
  <si>
    <t>本事業の実施にあたり、個人の決定に対して特定の価値観を押し付けたりプレッシャーを与えることがないようにするための確認、助言を受ける。</t>
    <phoneticPr fontId="2"/>
  </si>
  <si>
    <t>協賛店の募集に当たっては、本事業への協力が企業への押し付けとならないよう商工部門の確認、助言を受ける。
また、カップルへのパスポート事業の周知にあたっては、特定の価値観の押し付けとならないよう男女共同参画担当の確認、助言を受ける。</t>
    <rPh sb="0" eb="2">
      <t>キョウサン</t>
    </rPh>
    <rPh sb="2" eb="3">
      <t>テン</t>
    </rPh>
    <rPh sb="4" eb="6">
      <t>ボシュウ</t>
    </rPh>
    <rPh sb="7" eb="8">
      <t>ア</t>
    </rPh>
    <rPh sb="13" eb="14">
      <t>ノボリモト</t>
    </rPh>
    <rPh sb="14" eb="16">
      <t>ジギョウ</t>
    </rPh>
    <rPh sb="18" eb="20">
      <t>キョウリョク</t>
    </rPh>
    <rPh sb="21" eb="23">
      <t>キギョウ</t>
    </rPh>
    <rPh sb="25" eb="26">
      <t>オ</t>
    </rPh>
    <rPh sb="27" eb="28">
      <t>ツ</t>
    </rPh>
    <rPh sb="36" eb="38">
      <t>ショウコウ</t>
    </rPh>
    <rPh sb="38" eb="40">
      <t>ブモン</t>
    </rPh>
    <rPh sb="41" eb="43">
      <t>カクニン</t>
    </rPh>
    <rPh sb="44" eb="46">
      <t>ジョゲン</t>
    </rPh>
    <rPh sb="47" eb="48">
      <t>ウ</t>
    </rPh>
    <rPh sb="66" eb="68">
      <t>ジギョウ</t>
    </rPh>
    <rPh sb="69" eb="71">
      <t>シュウチ</t>
    </rPh>
    <phoneticPr fontId="2"/>
  </si>
  <si>
    <t xml:space="preserve">・センター新規会員登録110名（プチ会員、本会員、イベント会員）
・平成29年４月１日から12カ月以内のセンター会員登録数200名（プチ会員、本会員、イベント会員）
・マッチング機会提供50回
・市広報掲載　15,800部×２回
・地元FMラジオCM　１分×25本
・地元紙広告掲載　発行部数13,700部×６回＝82,200部
・ＳＮＳ（facebook）アカウント登録　１件
・チラシ配布先　市内世帯折込15,000部
・ポスター掲出　市内約300事業所（商工会議所会員事業所数）
・結婚支援センター新規登録者のうち、地元ＦＭラジオＣＭをきっかけに登録した人数　　６人
※　算定根拠（対象想定人口（20~40代）11,113人（男5,858人、女5,255人）×男女未婚率男54％、女44.5％×対象世代ラジオ平均聴取率4.2％×意識喚起率（イノベーター）2.5％＝６人）
・結婚支援センター新規登録者のうち、新聞広告をきっかけに登録した人数　　23人
※　算定根拠（対象想定人口（20~40代）11,113人（男5,858人、女5,255人）×男女未婚率男54％、女44.5％×対象世代平均購読率16.7％×意識喚起率（イノベーター）2.5％＝23人）
・結婚支援センター登録者のうち、地元ＦＭラジオＣＭをきいたことがある人の割合　２割
※　既登録者がラジオCMを聴いた割合として。
・結婚支援センター登録者のうち、新聞広告を見たことがある人の割合　　４割
※　既登録者が広告を見た割合として。
・ＳＮＳアカウント作成後のページリーチ数　　4,500リーチ
※　算定根拠（１投稿当たり＠100人×５×９ヶ月）
・ホームページアクセス数　　27,000件
※　算定根拠（１月3,000ｐｖ×９ヶ月）
</t>
    <phoneticPr fontId="2"/>
  </si>
  <si>
    <r>
      <t xml:space="preserve">・県との連絡会議の開催回数　４回
・本事業へ賛同する協賛店の数　120店（現状8店）
</t>
    </r>
    <r>
      <rPr>
        <sz val="10"/>
        <color rgb="FFFF0000"/>
        <rFont val="ＭＳ Ｐゴシック"/>
        <family val="3"/>
        <charset val="128"/>
      </rPr>
      <t>・本事業への賛同について働きかけ（協力依頼）を行った店舗数　2,350店</t>
    </r>
    <r>
      <rPr>
        <sz val="10"/>
        <rFont val="ＭＳ Ｐゴシック"/>
        <family val="3"/>
        <charset val="128"/>
      </rPr>
      <t xml:space="preserve">
・結婚お祝いパスポート発行枚数　150枚（現状0枚）
・協賛店の取り組みをホームページに公開することでの機運の醸成を図る取り組み　掲載回数　12回
・結婚お祝いパスポート協賛店新規登録のうち、地元ＦＭラジオＣＭをきっかけに登録した店数　　３店
※算定根拠（対象事業所数2,350×ラジオ平均聴取率5.6％×意識喚起率（イノベーター）2.5％＝３店）
・結婚お祝いパスポート協賛店新規登録のうち、新聞広告をきっかけに登録した店数
　35店
※算定根拠（対象事業所数2,350×企業内購読率60％×意識喚起率（イノベーター）2.5％＝35店）
・結婚お祝いパスポート協賛店登録者のうち、地元ＦＭラジオＣＭをきいたことがある人の割合　２割
・結婚お祝いパスポート協賛店登録者のうち、新聞広告を見たことがある人の割合　６割　
・結婚お祝いパスポート新規登録者のうち、地元ＦＭラジオＣＭをきっかけに登録した人数　　５組10人
※算定根拠（婚姻届け出者数130件×対象世代ラジオ平均聴取率4.2％＝５組）
・結婚お祝いパスポート新規登録者のうち、新聞広告をきっかけに登録した人数　21組42人
※算定根拠（婚姻届け出者数130件×対象世代平均購読率16.7％）
・結婚お祝いパスポート登録者のうち、地元ＦＭラジオＣＭをきいたことがある人の割合　２割
・結婚お祝いパスポート登録者のうち、新聞広告を見たことがある人の割合　４割
</t>
    </r>
    <rPh sb="37" eb="39">
      <t>ゲンジョウ</t>
    </rPh>
    <rPh sb="40" eb="41">
      <t>テン</t>
    </rPh>
    <rPh sb="44" eb="45">
      <t>ホン</t>
    </rPh>
    <rPh sb="45" eb="47">
      <t>ジギョウ</t>
    </rPh>
    <rPh sb="49" eb="51">
      <t>サンドウ</t>
    </rPh>
    <rPh sb="55" eb="56">
      <t>ハタラ</t>
    </rPh>
    <rPh sb="60" eb="62">
      <t>キョウリョク</t>
    </rPh>
    <rPh sb="62" eb="64">
      <t>イライ</t>
    </rPh>
    <rPh sb="66" eb="67">
      <t>オコナ</t>
    </rPh>
    <rPh sb="69" eb="72">
      <t>テンポスウ</t>
    </rPh>
    <rPh sb="78" eb="79">
      <t>テン</t>
    </rPh>
    <rPh sb="101" eb="103">
      <t>ゲンジョウ</t>
    </rPh>
    <rPh sb="104" eb="105">
      <t>マイ</t>
    </rPh>
    <phoneticPr fontId="2"/>
  </si>
  <si>
    <t>様式２－３－１</t>
    <phoneticPr fontId="2"/>
  </si>
  <si>
    <r>
      <t>おおふなと女子会参加者　20人（①）
おおふなと女子会に参加して、結婚支援活動に対する意識がさらに高まったと感じた人の割合　30％（①）
おおふなと女子会への応援企業からの参加率</t>
    </r>
    <r>
      <rPr>
        <sz val="10"/>
        <rFont val="ＭＳ Ｐゴシック"/>
        <family val="3"/>
        <charset val="128"/>
      </rPr>
      <t xml:space="preserve">・目標参加人数及び達成率　40％（20人／H29結婚応援企業の目標数50社）、20人、100％（①）
地域おこしS級体験ワークショップ目標参加者数及び達成率　男女各20人×４回＝160人、100％（②）
地域おこしS級体験ワークショップに次も参加したいと思った参加者の割合　40％（②）
地域おこしS級体験ワークショップの参加を友人等にも薦めたいと思った参加者の割合　25％（②）
地域おこしS級体験交流イベント目標参加者数及び達成率　男女各20人×４回＝160人、100％（②）
地域おこしS級体験交流イベントに次も参加したいと思った参加者の割合　40％（②）
地域おこしS級体験交流イベントの参加を友人等にも薦めたいと思った参加者の割合　25％（②）
地域おこしS級体験参加者中、センター未入会者への入会の働きかけ　80人（160人中、未入会者が半数と見込み50％）（②）
魅力アップ講座目標参加者数及び達成率　男女各20人×３回＝120人、100％（③）
自分磨きへの意識が高まったとアンケートで答えた人の割合50％（③）
婚活への意欲が高まった参加者の割合　100％（③）
センター新規登録者（入会・メルマガ登録）②、③の参加者×25％＝50名（②、③）
カップリング40人×25％＝１0人（5組）（③）
地元ＦＭラジオＣＭをきっかけに参加した人数　　６人(③）
※　新規会員登録数と同程度と見込んだ人数
新聞広告をきっかけに参加した人数　　23人(③）
※　新規会員登録数と同程度と見込んだ人数
参加者のうち、地元ＦＭラジオＣＭをきいたことがある人の割合　２割(③）
※　既登録者がラジオCMを聴いた割合として。
参加者のうち、新聞広告を見たことがある人の割合　　４割(③）
※　既登録者が広告を見た割合として。
ＳＮＳアカウント作成後の当該イベント投稿に係るリーチ数　　700リーチ(③）
※　算定根拠（１投稿当たり＠100人×（講座６回、交流会１回））
実践交流機会目標参加者数及び達成率　40人（③）、100％（③）
実践交流機会に次も参加したいと思った参加者の割合　40％（③）
交流機会の参加を友人等にも薦めたいと思った参加者の割合　25％（③）"       
</t>
    </r>
    <rPh sb="929" eb="931">
      <t>モクヒョウ</t>
    </rPh>
    <phoneticPr fontId="2"/>
  </si>
  <si>
    <r>
      <t>個票４　結婚お祝いパスポート拡大・強化事業
　平成28年度に開始した結婚お祝いパスポート事業については、財源の確保のため、平成28年度の交付金事業としての採択を待たざるを得ず、取り組みのスタートが遅れたたこと、市内企業の結婚支援に対する意識が低く協賛店舗を増やすことができなかったことが課題であった。そのため、平成29年度においては、結婚応援企業の取り組みのメニューに結婚お祝いパスポート事業協賛店としての登録を含めるよう見直すと共に、企業訪問による結婚応援意識の啓発及び結婚お祝いパスポート事業の周知と協賛店への登録を図る。
また、対象となる協賛店を拡大するため、県が実施するパスポート事業との連携を確保することにより、協賛店を県内全域に拡大する。
もう一つの課題である企業に対する結婚応援意識の醸成については、企業訪問に取り組み、結婚応援意識の啓発と登録を推進する。また、市で既に実施している子育て応援パスポート事業協賛店とも連携し、協賛店を拡大し、市内企業の結婚応援意識の向上を図る。
○事業の内容
結婚を予定している男女や新婚夫婦を対象とした割引や特典等を提供する「おおふなと結婚お祝いパスポート協賛店」（以下、「協賛店」という。）を募集して、結婚を予定している男女や新婚夫婦をお祝いすることで、地域社会全体で結婚を応援する機運の醸成を図る。
　協賛店は、商工会議所の商業・サービス部会会員や商店街、市起業支援室支援企業等を中心に市広報誌等を活用して募り、市内で結婚するカップルに対する結婚お祝い協賛として、特典・サービス内容と応援コメントを拠出して頂き、センターホームページに専用ページを設けて掲載し公開する。
　結婚を予定しているカップルへのパスポート交付は、結婚お祝いパスポート事業案内チラシ兼交付申請書を市役所の婚姻届交付窓口やホテル、結婚式場、理美容店等へ設置・配布し、交付希望者は、婚姻届提出時等にセンターに交付申請書を提出し、センターからパスポートを郵送にて交付する。
（参考）平成27年度の婚姻数は144組、増減を想定し予算は150組とする。
（実施概要）
・パスポート交付対象者：市内で結婚するカップル
・パスポート有効期間：入籍日から1年間
・協賛店対象：結婚応援企業の他、商工会議所会員企業や商店街、ショッピングセンター、市起業支援企業等を中心に募集
・募集方法：市広報誌掲載、市広報チラシ折込、結婚応援企業へ案内、縁結びさんによる声掛け等
・結婚お祝い店参加予定数　月10店×12月＝120店
【委託料】小計1,527,000円
・のぼり制作費　2,000円×120枚＝240,000円
・ステッカー制作費　500円×120枚＝60,000円
・パスポート製作費　@500円×150組＝75,000円
・募集チラシ　@5.72円×17,500部＝100,100円≒100,000円
（配布先）市全戸配布15,800部（H29年度発行部数）、結婚応援企業60社×25部＝</t>
    </r>
    <r>
      <rPr>
        <sz val="11"/>
        <color rgb="FFFF0000"/>
        <rFont val="ＭＳ ゴシック"/>
        <family val="3"/>
        <charset val="128"/>
      </rPr>
      <t>1,500</t>
    </r>
    <r>
      <rPr>
        <sz val="11"/>
        <rFont val="ＭＳ ゴシック"/>
        <family val="3"/>
        <charset val="128"/>
      </rPr>
      <t>部、市関連施設</t>
    </r>
    <r>
      <rPr>
        <sz val="11"/>
        <color rgb="FFFF0000"/>
        <rFont val="ＭＳ ゴシック"/>
        <family val="3"/>
        <charset val="128"/>
      </rPr>
      <t>200</t>
    </r>
    <r>
      <rPr>
        <sz val="11"/>
        <rFont val="ＭＳ ゴシック"/>
        <family val="3"/>
        <charset val="128"/>
      </rPr>
      <t>部
・広告宣伝費（地元紙4段2切り、地元FM5分CM）　52,000円
・企画、運営費　1,000,000円
（積算根拠）
市役所臨時職員（有資格者）の賃金（日額8,940円）をもとに、委託業務に従事する職員の労務費及び諸経費を以下のとおり積算したもの。
日額8,940円／7.75H＝時給1,153円
市内の企業に対し、１日１社×20日×12ヶ月で240社にパスポート事業への協賛と結婚応援に対する支援を働きかける。１回２時間程度を費やすと見込み、
２時間×1,153円×240社＝553,440円</t>
    </r>
    <r>
      <rPr>
        <sz val="11"/>
        <color rgb="FFFF0000"/>
        <rFont val="ＭＳ ゴシック"/>
        <family val="3"/>
        <charset val="128"/>
      </rPr>
      <t>…(a)</t>
    </r>
    <r>
      <rPr>
        <sz val="11"/>
        <rFont val="ＭＳ ゴシック"/>
        <family val="3"/>
        <charset val="128"/>
      </rPr>
      <t xml:space="preserve">
協賛した結婚応援企業の登録手続き等　120店×１時間＝120時間
120時間×1,153円＝138,360円</t>
    </r>
    <r>
      <rPr>
        <sz val="11"/>
        <color rgb="FFFF0000"/>
        <rFont val="ＭＳ ゴシック"/>
        <family val="3"/>
        <charset val="128"/>
      </rPr>
      <t>…(b)</t>
    </r>
    <r>
      <rPr>
        <sz val="11"/>
        <rFont val="ＭＳ ゴシック"/>
        <family val="3"/>
        <charset val="128"/>
      </rPr>
      <t xml:space="preserve">
結婚パスポート発行事務等　150枚×0.75時間＝112.5時間
112.5時間×1,153円＝129,713円</t>
    </r>
    <r>
      <rPr>
        <sz val="11"/>
        <color rgb="FFFF0000"/>
        <rFont val="ＭＳ ゴシック"/>
        <family val="3"/>
        <charset val="128"/>
      </rPr>
      <t>…(c)</t>
    </r>
    <r>
      <rPr>
        <sz val="11"/>
        <rFont val="ＭＳ ゴシック"/>
        <family val="3"/>
        <charset val="128"/>
      </rPr>
      <t xml:space="preserve">
パスポート、ステッカー、のぼり等の制作業務に要する時間　41.5時間
41.5時間×1,153円＝47,850円</t>
    </r>
    <r>
      <rPr>
        <sz val="11"/>
        <color rgb="FFFF0000"/>
        <rFont val="ＭＳ ゴシック"/>
        <family val="3"/>
        <charset val="128"/>
      </rPr>
      <t>…(d)</t>
    </r>
    <r>
      <rPr>
        <sz val="11"/>
        <rFont val="ＭＳ ゴシック"/>
        <family val="3"/>
        <charset val="128"/>
      </rPr>
      <t xml:space="preserve">
</t>
    </r>
    <r>
      <rPr>
        <sz val="11"/>
        <color rgb="FFFF0000"/>
        <rFont val="ＭＳ ゴシック"/>
        <family val="3"/>
        <charset val="128"/>
      </rPr>
      <t>(a)～(d)の合計額</t>
    </r>
    <r>
      <rPr>
        <sz val="11"/>
        <rFont val="ＭＳ ゴシック"/>
        <family val="3"/>
        <charset val="128"/>
      </rPr>
      <t xml:space="preserve">に雑費等の諸経費15％を見込み、869,363円×1.15＝999,767円≒1,000,000円
個票④の費用合計1,527,000円×1.08＝1,649,160円
横展開した事業
　ぐんま結婚応援パスポート事業
</t>
    </r>
    <phoneticPr fontId="2"/>
  </si>
  <si>
    <r>
      <t>個票３　複数企業間等での出会いから結婚につながる交流機会の拡大と強化
複数の企業・団体等の独身従業員等の結婚への希望を叶えるために、①（仮称）おおふなと女子会を新たに発足させ、女性からの視点で女性が気軽に楽しく参加できる、②交流機会の企画及び③魅力アップ機会づくりに取組むことで、企業・団体等が連携して出会いの機会を創出する取組みを促進・支援するとともに、結婚に向けたカップリングを支援します。
これまでの婚活イベントは、イベント時間内での出会い提供とカップリングを重視した一般的な短期決戦型の婚活交流企画を実施してきました。また、婚活イベントの参加申込は、男性は定員を大きく上回るものの、女性参加申込は定員を下回ることがほとんどでした。
交流企画の参加者アンケート結果から、告白型のカップリングでは、女性からも気に入った男性に告白できる方式を希望する声や、1回のイベントでのカップリングに固執することなく、気軽に継続して参加することができる企画を希望する声が多くありました。このことから、参加対象となる未婚女性と既婚女性も含めた幅広い年代の女性（２０～４０代）を対象とした女子会を発足し、この中で、女性目線で参加者が交流しやすい交流イベント・魅力アップ企画内容やカップリング方式等についてのアイディアを出してもらうとともに、それらを実施するにあたり、女子会参加者の交友関係などへの口コミや、SNSを利用した周知活動を展開することにより、女性の参加を促進し、出会いから交際結婚に向けて効果的な機会提供の強化を図ろうとするものです。
①（仮称）おおふなと女子会発足運営業務
企業・団体等の独身従業員等の結婚への希望を叶えるためにするために、女性目線で女性が参加したくなる交流イベントの企画や魅力アップ機会等の内容を検討・企画する（仮称）おおふなと女子会を発足し、独身女性の交流機会への参加促進を図ることで、出会いから交際と結婚に向けて支援の強化を図ります。
（対象者及び実施方法）
・企業団体等の10代から30代の女性を中心として、市広報、SNS等で募集（20人）
１）大船渡にあるもの探しとやってみたいこと探し
２）参加してみたい交流企画とコピーを考えよう
３）地域を輝かせる女子力アップの中身とは？ 
４）オシャレなパーティーを楽しめる地域にするためには？
【委託料】小計100,000円
・企画、運営費　100,000円
（積算根拠）
市役所臨時職員（有資格者）の賃金（日額8,940円）をもとに、委託業務に従事する職員の労務費及び諸経費を以下のとおり積算したもの。
日額8,940円／7.75H＝時給1,153円
①の業務に次の時間を費やすと見込み、
女子会発足のための準備業務　75.5時間
75.5時間×1,153円＝87,052円</t>
    </r>
    <r>
      <rPr>
        <sz val="11"/>
        <color rgb="FFFF0000"/>
        <rFont val="ＭＳ ゴシック"/>
        <family val="3"/>
        <charset val="128"/>
      </rPr>
      <t>…(a)</t>
    </r>
    <r>
      <rPr>
        <sz val="11"/>
        <rFont val="ＭＳ ゴシック"/>
        <family val="3"/>
        <charset val="128"/>
      </rPr>
      <t xml:space="preserve">
</t>
    </r>
    <r>
      <rPr>
        <sz val="11"/>
        <color rgb="FFFF0000"/>
        <rFont val="ＭＳ ゴシック"/>
        <family val="3"/>
        <charset val="128"/>
      </rPr>
      <t>(a)</t>
    </r>
    <r>
      <rPr>
        <sz val="11"/>
        <rFont val="ＭＳ ゴシック"/>
        <family val="3"/>
        <charset val="128"/>
      </rPr>
      <t>に雑費等の諸経費15％を見込み、87,052円×1.15＝100,110円≒100,000円
②企業団体等の出会い交流イベントの企画実施業務
複数の企業・団体等の独身従業員等の結婚への希望を叶えるために、大船渡の代表的な地域資源（海、カキ、ホタテ、ウニ、アワビ等）を活用した体験型の交流企画や地域間連携交流企画を柱として、（仮称）おおふなと女子会を中心に企画する交流イベントを開催し、男女が集まりやすく楽しく交流できる機会を提供する。
また、実施するイベントには、体験する内容の専門家を講師として依頼し、準備段階では、参加者への事前準備講習、実施当日には体験ガイド役として参加して頂き、体験型交流イベントでの円滑な交流促進を図るとともに、安心安全に実行できるように配慮する。
なお、縁結びさんは、結婚応援企業及び地域で参加推進し、未入会の参加者に対しては、センターの新会員制度の広報および新規入会登録を積極的に促し、結婚に向けた行動を喚起させる。
【対象者及び実施方法】
（内容：例）
＞「地域おこし！Ｓ級体験を開発しよう！」
（仮称）おおふなと女子会による地域の魅力を活かした季節で楽しめる体験型交流企画を実施するため、その準備から参加してもらうことで出会いから交際と結婚に向けて支援します。
・①ワークショップ：準備から楽しもう
・②交流イベント：体験型交流イベントを楽しもう
（交流イベント例）Ｓ級グルメを開発しよう、シュノーケリング＆マリンクルーズと海の上での漁師飯、アウトドア三昧！山登りor潮風トレイルとテント泊＆BBQ、地域間連携相互交流企画
（対象）独身男女各20人　計40人
ワークショップ１回
交流会１回　　　　　計２回×４回＝８回　　40人×８回＝320名
【委託料】小計680,000円
・印刷費（チラシ17,500部：＠4.81円×17,500部＝84,175円・ポスター300部：@52.75円×300部＝15,825円）　100,000円
（配布先）チラシ：市全戸配布15,800部（H29年度発行部数）、結婚応援企業60社×25部＝</t>
    </r>
    <r>
      <rPr>
        <sz val="11"/>
        <color rgb="FFFF0000"/>
        <rFont val="ＭＳ ゴシック"/>
        <family val="3"/>
        <charset val="128"/>
      </rPr>
      <t>1,500</t>
    </r>
    <r>
      <rPr>
        <sz val="11"/>
        <rFont val="ＭＳ ゴシック"/>
        <family val="3"/>
        <charset val="128"/>
      </rPr>
      <t>部、市関連施設</t>
    </r>
    <r>
      <rPr>
        <sz val="11"/>
        <color rgb="FFFF0000"/>
        <rFont val="ＭＳ ゴシック"/>
        <family val="3"/>
        <charset val="128"/>
      </rPr>
      <t>200</t>
    </r>
    <r>
      <rPr>
        <sz val="11"/>
        <rFont val="ＭＳ ゴシック"/>
        <family val="3"/>
        <charset val="128"/>
      </rPr>
      <t>部、ポスター結婚応援企業60社×3部＝180部、市関連施設120部
・デザイン委託費　50,000円
・講師謝金　＠20,000円×4回＝80,000円
・保険料15,000円×4回＝60,000円
・広告宣伝費　50,000円
（内訳）地元ＦＭラジオＣＭ（１分ＣＭ＠1,000円×10本）：10,000円
地元紙広告掲載料（モノクロ：東海新報社２段２ツ割　＠20,000円×２本）：40,000円
・企画、運営費　340,000円
（積算根拠）
市役所臨時職員（有資格者）の賃金（日額8,940円）をもとに、委託業務に従事する職員の労務費及び諸経費を以下のとおり積算したもの。
日額8,940円／7.75H＝時給1,153円
②の業務に次の時間を費やすと見込み、
イベントの企画等　56.5時間
ワークショップ開催の企画、開催等（４回、準備（交流イベント含む）16時間、開催４時間）　80時間
交流イベントの開催の企画、開催等（４回、開催10時間）　40時間
イベント終了後のフォロー等（80人×１時間）　80時間
256.5時間×1,153円＝295,745円</t>
    </r>
    <r>
      <rPr>
        <sz val="11"/>
        <color rgb="FFFF0000"/>
        <rFont val="ＭＳ ゴシック"/>
        <family val="3"/>
        <charset val="128"/>
      </rPr>
      <t>…(b)</t>
    </r>
    <r>
      <rPr>
        <sz val="11"/>
        <rFont val="ＭＳ ゴシック"/>
        <family val="3"/>
        <charset val="128"/>
      </rPr>
      <t xml:space="preserve">
</t>
    </r>
    <r>
      <rPr>
        <sz val="11"/>
        <color rgb="FFFF0000"/>
        <rFont val="ＭＳ ゴシック"/>
        <family val="3"/>
        <charset val="128"/>
      </rPr>
      <t>(b)</t>
    </r>
    <r>
      <rPr>
        <sz val="11"/>
        <rFont val="ＭＳ ゴシック"/>
        <family val="3"/>
        <charset val="128"/>
      </rPr>
      <t>に雑費等の諸経費15％を見込み、295,745円×1.15＝340,107円≒340,000円
③魅力アップ機会と実践交流機会の提供
複数の企業・団体等の独身従業員等の結婚への希望を叶えるために、独身の若者を主な対象として、各々が持つ結婚に向けた不安の解消や身だしなみや作法（マナー）、異性へのアプローチ方法等のコミュニケーションスキルを身につける講座を通して、参加者が自分自身の課題を発見・改善し、その実践的な交流機会を設けてその効果を体感することを柱として、（仮称）おおふなと女子会が中心となって男性・女性向けの魅力アップ機会と実践交流イベントを企画・開催し、独身男女が自信を持って積極的に異性と向き合える心構えを養い結婚に向けて支援します。
なお、魅力アップ機会の提供には、地域のお店の人も講師となり、専門店ならではの専門知識や情報、魅力アップにつながるコツを掴めるように工夫し、独身者と地域のお店の継続的な関係性作りの促進を図る。
また、縁結びさんは、結婚応援企業及び地域で参加推進し、未入会の参加者に対しては、センターの新会員制度の広報および新規入会登録を積極的に促し、結婚に向けた行動喚起を図ります。
【対象者及び実施方法】
＞講座内容（例）※女子会メンバーからの起案を優先して講座内容の組み立てを行います。
ア　男性の魅力アップ機会：20歳以上の独身男性
１）コミュニケーション＆マナー「女性との実践会話コミュニケーション＆マナー」
２）第一印象アップ「オシャレを楽しむ」
３）自分をミガク！「一人ひとりがブランド！ブランディングで変わる」
※講座終了後に実践交流イベントを開催
講座参加者（見込）20人×3回＝60人
イ　女性の魅力アップ機会：20歳以上の独身女性　定員予定20名
＞講座内容（例）※女子会メンバーからの起案を優先して講座内容の組み立てを行います。
１）コミュニケーション＆マナー「男の心をつかむ実践会話術とコミュニケーション＆マナー」
２）第一印象アップ「男性が好むコーディネート」
３）自分をミガク！「一人ひとりがブランド！ブランディングで変わる」 
※講座終了後に実践交流イベントを開催
講座参加者（見込）　20人×3回＝60人
ウ　実践交流イベント
ア、イの参加者に対し、講座を活かすための実践的な交流機会を設けて、その効果を体感し、積極的に異性と向き合える心構えを養い結婚に向けて支援します。
・参加予定　40人（男性２０人、女性２０人）
※男性は、講座継続参加に限り参加可能。
【委託料】小計714,000円
・講座講師謝金　20,000円×6回＝120,000円（ア、イそれぞれ３回）
・講師旅費交通費　10,000円×6回＝60,000円（ア、イそれぞれ３回）
・印刷費（チラシ17,500部：＠4.81円×17,500部＝84,175円・ポスター300部：@52.75円×300部＝15,825円）　100,000円（ア～ウの開催に係るチラシ、ポスター）
（配布先）チラシ：市全戸配布15,800部（H29年度発行部数）、結婚応援企業60社×25部＝</t>
    </r>
    <r>
      <rPr>
        <sz val="11"/>
        <color rgb="FFFF0000"/>
        <rFont val="ＭＳ ゴシック"/>
        <family val="3"/>
        <charset val="128"/>
      </rPr>
      <t>1,500</t>
    </r>
    <r>
      <rPr>
        <sz val="11"/>
        <rFont val="ＭＳ ゴシック"/>
        <family val="3"/>
        <charset val="128"/>
      </rPr>
      <t>部、市関連施設</t>
    </r>
    <r>
      <rPr>
        <sz val="11"/>
        <color rgb="FFFF0000"/>
        <rFont val="ＭＳ ゴシック"/>
        <family val="3"/>
        <charset val="128"/>
      </rPr>
      <t>200</t>
    </r>
    <r>
      <rPr>
        <sz val="11"/>
        <rFont val="ＭＳ ゴシック"/>
        <family val="3"/>
        <charset val="128"/>
      </rPr>
      <t>部、ポスター結婚応援企業60社×3部＝180部、市関連施設120部
・デザイン委託費　50,000円
・宣伝広告費　50,000円
（内訳）地元ＦＭラジオＣＭ（１分ＣＭ＠1,000円×10本）：10,000円
地元紙広告掲載料（モノクロ：東海新報社２段２ツ割　＠20,000円×２本）：40,000円
・企画運営費　334,000円
（積算根拠）
市役所臨時職員（有資格者）の賃金（日額8,940円）をもとに、委託業務に従事する職員の労務費及び諸経費を以下のとおり積算したもの。
日額8,940円／7.75H＝時給1,153円
②の業務に次の時間を費やすと見込み、
魅力アップ講座の開催内容に関する女子会開催　72時間（講座１回につき女子会２回開催として、４時間×２回×６回＝48時間、女子会開催のための準備　６回×４時間＝24時間）
男性向け魅力アップ講座の企画、開催等（３回、準備16時間、開催４時間）　60時間
女性向け魅力アップ講座の企画、開催等（３回、準備16時間、開催４時間）　60時間 
実践交流イベントの企画、開催等　60時間
252時間×1,153円＝290,556円</t>
    </r>
    <r>
      <rPr>
        <sz val="11"/>
        <color rgb="FFFF0000"/>
        <rFont val="ＭＳ ゴシック"/>
        <family val="3"/>
        <charset val="128"/>
      </rPr>
      <t>…(c)</t>
    </r>
    <r>
      <rPr>
        <sz val="11"/>
        <rFont val="ＭＳ ゴシック"/>
        <family val="3"/>
        <charset val="128"/>
      </rPr>
      <t xml:space="preserve">
</t>
    </r>
    <r>
      <rPr>
        <sz val="11"/>
        <color rgb="FFFF0000"/>
        <rFont val="ＭＳ ゴシック"/>
        <family val="3"/>
        <charset val="128"/>
      </rPr>
      <t>(c)</t>
    </r>
    <r>
      <rPr>
        <sz val="11"/>
        <rFont val="ＭＳ ゴシック"/>
        <family val="3"/>
        <charset val="128"/>
      </rPr>
      <t xml:space="preserve">に雑費等の諸経費15％を見込み、290,556円×1.15＝334,139円≒334,000円
個票③の費用合計1,494,000円×1.08＝1,613,520円
横展開した事業
　福井県　結婚につながる実践力向上事業
</t>
    </r>
    <rPh sb="4441" eb="4442">
      <t>コ</t>
    </rPh>
    <rPh sb="4442" eb="4443">
      <t>ヒョウ</t>
    </rPh>
    <rPh sb="4445" eb="4447">
      <t>ヒヨウ</t>
    </rPh>
    <rPh sb="4447" eb="4449">
      <t>ゴウケイ</t>
    </rPh>
    <rPh sb="4458" eb="4459">
      <t>エン</t>
    </rPh>
    <rPh sb="4474" eb="4475">
      <t>エン</t>
    </rPh>
    <phoneticPr fontId="2"/>
  </si>
  <si>
    <r>
      <t xml:space="preserve">①結婚応援企業普及推進役設置事業
平成29年度末の結婚応援企業登録数　50社
②結婚応援企業内と地域で結婚支援に取り組み縁結びさん募集・育成・強化事業
平成29年度末の結婚応援企業登録数　50社（②-(1)）
結婚応援企業への登録を働きかけた企業の数　240社（②-(1)）
出張PR回数　２回（②-(1)）
平成29年度末の地域の縁結びさんセンター登録数　12人（②-(2)）
市広報掲載　15,800部×２回（②-(1)、(2)）
市広報誌を読んだことがきっかけで地域の縁結びさんに興味を持った方の数　24人（市内地区公民館単位で１名×掲載回数２回、養成講座開催時のアンケートで調査）（②-(2)）
地元FMラジオCM　１分×10本（②-(1)、(2)）
</t>
    </r>
    <r>
      <rPr>
        <sz val="10"/>
        <rFont val="ＭＳ Ｐゴシック"/>
        <family val="3"/>
        <charset val="128"/>
      </rPr>
      <t xml:space="preserve">地元FMラジオCMに係るリーチ数　（対象想定人口（20~40代）11,113人（男5,858人、女5,255人）×男女未婚率男54％、女44.5％×対象世代ラジオ平均聴取率4.2％＝231人
地元FMラジオCMの認知率　100％
地元FMラジオCMを聞いたことがきっかけで地域の縁結びさんに興味を持った方の数　24人（市内地区公民館単位で１名×掲載回数２回、養成講座開催時のアンケートで調査）（②-(2)）
地元紙広告掲載　発行部数13,700部×２回＝27,400部（②-(1)、(2)）
地元紙広告掲載に係るリーチ数　8,600リーチ（②-（1）、（2）（算定根拠：地元紙（東海新報）の市内購読数8,600部）
地元紙広告掲載の認知率　100％
地元紙広告を読んだことがきっかけで地域の縁結びさんに興味を持った方の数　24人（市内地区公民館単位で１名×掲載回数２回、養成講座開催時のアンケートで調査）（②-(2)）
SNS広告掲載　２本（②-(1)、(2)）
SNSアカウント作成後の広告投稿に係るリーチ数　200リーチ（②-（1）、（2）（算定根拠＠100人×２本）
SNS広告の認知率　100％
SNS広告がきっかけで地域の縁結びさんに興味を持った方の数　24人（市内地区公民館単位で１名×掲載回数２回、養成講座開催時のアンケートで調査）（②-(2)）
地域の縁結びさん養成講座受講者数　80人（②-(2)）
地域の縁結びさん養成講座受講後、地域の縁結びさんとして登録した登録者数　12人※②のKPI４行目、平成29年度末の地域の縁結びさんセンター登録数の再掲
地域の縁結びさんスキルアップ講習会受講者数　80人（②-(3)）
スキルアップ講習会に参加した縁結びさんの活動意義・意識がさらに高まったと感じた人の割合　30％（②－(3)）
職場の縁結びさんと地域の縁結びさんとの情報交流会参加者数　240人（②-(4)）
職場の縁結びさんと地域の縁結びさんとの情報交流会がきっかけでお見合いが成立した回数（15組）※下段30組の内数
平成29年度末までのお見合い成立回数　30組（60人）（②－(5)）
</t>
    </r>
    <rPh sb="330" eb="332">
      <t>ジモト</t>
    </rPh>
    <rPh sb="340" eb="341">
      <t>カカ</t>
    </rPh>
    <rPh sb="345" eb="346">
      <t>スウ</t>
    </rPh>
    <rPh sb="424" eb="425">
      <t>ニン</t>
    </rPh>
    <rPh sb="426" eb="428">
      <t>ジモト</t>
    </rPh>
    <rPh sb="436" eb="438">
      <t>ニンチ</t>
    </rPh>
    <rPh sb="438" eb="439">
      <t>リツ</t>
    </rPh>
    <rPh sb="576" eb="578">
      <t>ジモト</t>
    </rPh>
    <rPh sb="578" eb="579">
      <t>シ</t>
    </rPh>
    <rPh sb="579" eb="581">
      <t>コウコク</t>
    </rPh>
    <rPh sb="581" eb="583">
      <t>ケイサイ</t>
    </rPh>
    <rPh sb="584" eb="585">
      <t>カカ</t>
    </rPh>
    <rPh sb="589" eb="590">
      <t>スウ</t>
    </rPh>
    <rPh sb="610" eb="612">
      <t>サンテイ</t>
    </rPh>
    <rPh sb="612" eb="614">
      <t>コンキョ</t>
    </rPh>
    <rPh sb="615" eb="617">
      <t>ジモト</t>
    </rPh>
    <rPh sb="617" eb="618">
      <t>シ</t>
    </rPh>
    <rPh sb="619" eb="621">
      <t>トウカイ</t>
    </rPh>
    <rPh sb="621" eb="623">
      <t>シンポウ</t>
    </rPh>
    <rPh sb="625" eb="627">
      <t>シナイ</t>
    </rPh>
    <rPh sb="627" eb="629">
      <t>コウドク</t>
    </rPh>
    <rPh sb="629" eb="630">
      <t>スウ</t>
    </rPh>
    <rPh sb="635" eb="636">
      <t>ブ</t>
    </rPh>
    <rPh sb="638" eb="640">
      <t>ジモト</t>
    </rPh>
    <rPh sb="640" eb="641">
      <t>シ</t>
    </rPh>
    <rPh sb="641" eb="643">
      <t>コウコク</t>
    </rPh>
    <rPh sb="643" eb="645">
      <t>ケイサイ</t>
    </rPh>
    <rPh sb="646" eb="648">
      <t>ニンチ</t>
    </rPh>
    <rPh sb="648" eb="649">
      <t>リツ</t>
    </rPh>
    <rPh sb="770" eb="773">
      <t>サクセイゴ</t>
    </rPh>
    <rPh sb="774" eb="776">
      <t>コウコク</t>
    </rPh>
    <rPh sb="776" eb="778">
      <t>トウコウ</t>
    </rPh>
    <rPh sb="779" eb="780">
      <t>カカ</t>
    </rPh>
    <rPh sb="784" eb="785">
      <t>スウ</t>
    </rPh>
    <rPh sb="803" eb="805">
      <t>サンテイ</t>
    </rPh>
    <rPh sb="805" eb="807">
      <t>コンキョ</t>
    </rPh>
    <rPh sb="811" eb="812">
      <t>ニン</t>
    </rPh>
    <rPh sb="814" eb="815">
      <t>ホン</t>
    </rPh>
    <rPh sb="820" eb="822">
      <t>コウコク</t>
    </rPh>
    <rPh sb="823" eb="825">
      <t>ニンチ</t>
    </rPh>
    <rPh sb="825" eb="826">
      <t>リツ</t>
    </rPh>
    <rPh sb="1054" eb="1057">
      <t>コウシュウカイ</t>
    </rPh>
    <rPh sb="1058" eb="1060">
      <t>サンカ</t>
    </rPh>
    <rPh sb="1062" eb="1064">
      <t>エンムス</t>
    </rPh>
    <rPh sb="1068" eb="1070">
      <t>カツドウ</t>
    </rPh>
    <rPh sb="1070" eb="1072">
      <t>イギ</t>
    </rPh>
    <rPh sb="1073" eb="1075">
      <t>イシキ</t>
    </rPh>
    <rPh sb="1079" eb="1080">
      <t>タカ</t>
    </rPh>
    <rPh sb="1084" eb="1085">
      <t>カン</t>
    </rPh>
    <rPh sb="1087" eb="1088">
      <t>ヒト</t>
    </rPh>
    <rPh sb="1089" eb="1091">
      <t>ワリアイ</t>
    </rPh>
    <rPh sb="1200" eb="1202">
      <t>ヘイセイ</t>
    </rPh>
    <rPh sb="1204" eb="1205">
      <t>ネン</t>
    </rPh>
    <rPh sb="1205" eb="1206">
      <t>ド</t>
    </rPh>
    <rPh sb="1206" eb="1207">
      <t>スエ</t>
    </rPh>
    <rPh sb="1211" eb="1213">
      <t>ミア</t>
    </rPh>
    <rPh sb="1214" eb="1216">
      <t>セイリツ</t>
    </rPh>
    <rPh sb="1216" eb="1218">
      <t>カイスウ</t>
    </rPh>
    <rPh sb="1221" eb="1222">
      <t>クミ</t>
    </rPh>
    <rPh sb="1225" eb="1226">
      <t>ニン</t>
    </rPh>
    <phoneticPr fontId="2"/>
  </si>
  <si>
    <r>
      <t>個票２　企業団体等の結婚支援の取組の拡大と強化
企業・団体等のつながりを活かして独身従業員等の結婚への希望を叶えるため、結婚応援に取組む結婚応援企業（市が委託して実施している結婚支援事業に協賛する企業として、結婚相談支援センターに登録した企業。主な役割は、結婚パスポート事業への協賛や、企業同士の自然な出会いの場のセッティング等）の募集と拡大するとともに、企業・団体等の中に職場のお世話焼き役の「縁結びさん」（平成28年度から設置）の設置を促進し、地域のつながりを活かした地域の縁結びさんとの連携による複数の企業・団体等の間で男女の出会いの場の創出から結婚に至る交流の実施を促進する。
取り組みの内容は、縁結びさんに、これまでは行っていなかった本交付金事業で実施するほかの事業（企業団体等の出会い交流イベントや結婚応援パスポート事業等）の情報提供という役割を新たに設けることで、出会いの機会を拡大し交際や結婚へとつなげられるように支援する（ハラスメントの危険性をはらむ助言、相談業務は行わない）。また、縁結びさんの登録を拡大させるため、対象要件を拡大するとともに、募集説明会や出張PRの機会を活用し、結婚応援企業及び地域の縁結びさんの登録を推進強化する。
①結婚応援企業普及推進役設置事業
企業団体等の独身従業員等の結婚への希望を叶えるための取組として、結婚応援に取組む結婚応援企業の登録を拡大するために、企業・団体等に対して積極的な普及推進に取組む「結婚応援企業普及推進員（結婚応援大使）」を拡大設置し、企業団体等のつながりを活かした地域社会全体で結婚支援する機運の醸成を図る。
普及推進員には委嘱状及び登録証（兼名刺）を交付し、広く市民に公表し、円滑な普及推進業務を促進する。
【対象者及び実施方法】
市内の多様な主体（市、地域の経済団体、漁業、農業、観光、体育、企業、NPO、学校、専門家等の多様な関係者等）で代表経験やリーダーシップをもって、広く結婚応援企業の募集を推進できる方。
（既に大船渡商工会議所、社会福祉法人大船渡市社会福祉協議会、市内協同組合等の代表者に委嘱しており、今後も拡大する予定）
【委託料】小計280,000円
・　謝金（普及推進員委嘱費）10,000円×21人＝210,000円
・　企画、運営費　70,000円
（積算根拠）
市役所臨時職員（有資格者）の賃金（日額8,940円）をもとに、委託業務に従事する職員の労務費及び諸経費を以下のとおり積算したもの。
日額8,940円／7.75H＝時給1,153円
①の業務に次の時間を費やすと見込み、
・企画、委嘱状の交付等の事前準備　11時間
・大使への就任依頼及び役割の説明等　１人２時間×21名＝42時間
計53時間×1,153円＝61,109円</t>
    </r>
    <r>
      <rPr>
        <sz val="11"/>
        <color rgb="FFFF0000"/>
        <rFont val="ＭＳ ゴシック"/>
        <family val="3"/>
        <charset val="128"/>
      </rPr>
      <t>…(a)</t>
    </r>
    <r>
      <rPr>
        <sz val="11"/>
        <rFont val="ＭＳ ゴシック"/>
        <family val="3"/>
        <charset val="128"/>
      </rPr>
      <t xml:space="preserve">
</t>
    </r>
    <r>
      <rPr>
        <sz val="11"/>
        <color rgb="FFFF0000"/>
        <rFont val="ＭＳ ゴシック"/>
        <family val="3"/>
        <charset val="128"/>
      </rPr>
      <t>(a)</t>
    </r>
    <r>
      <rPr>
        <sz val="11"/>
        <rFont val="ＭＳ ゴシック"/>
        <family val="3"/>
        <charset val="128"/>
      </rPr>
      <t>に雑費等の諸経費15％を見込み、61,109円×1.15＝70,275円≒70,000円
②結婚応援企業内と地域で結婚支援に取組む縁結びさん募集・育成・強化事業
【対象者及び実施方法】
＞結婚応援企業
（役割）
市が委託して実施している結婚支援事業に協賛する企業として、結婚相談支援センターに登録した企業です。主な役割は、結婚パスポート事業への協賛や、企業同士の自然な出会いの場のセッティング等
（対象）
・大船渡市内に所在する企業・団体（部署、支店、工場等の単位も可）
・大船渡市出身者が創業、経営、所属する企業・団体（部署、支店、工場等の単位も可）
＞地域の縁結びさん
（対象）
・20 歳以上の原則既婚者で、大船渡市結婚相談・支援センター（以下、センターという）が実施する講習会または研修を１回以上受講し、ボランティアで活動できる方
※　これまで、対象要件を市内在住者に限定していたものを市外在住者にも拡大し、広域的に支援に取り組む。
１）結婚応援企業及び地域の縁結びさんの募集推進、交流企画支援、広報業務（募集説明会開催、市広報掲載、市広報チラシ折込、企業訪問、出張PR）
市内企業に対し、結婚応援企業への登録を働きかける。（対象：１日１社×20日×12月＝240社）
また、首都圏で大船渡市とかかわりのある企業へも働きかけるため、市が首都圏で開催するイベントに合わせて、出張PRを行う。
・　11月 首都圏さんりく大船渡人会の集い　参加者見込100名（会員約1200名、平成28年度参加者数）
・　９月 三陸・大船渡 東京タワーさんままつり　来場見込約3333人（平成28年度）
・　市内PR機会（８月三陸・大船渡夏祭り、10月大船渡市産業まつり等）来場見込4000人
【委託料】小計504,000円
・　旅費交通費　50,000円×2回=100,000円
（東京－大船渡間　市の旅費規程に基づき積算）
・　印刷費（結婚応援企業、縁結びさん募集チラシ）@5.72円×17,500部×２種＝200,200円≒200,000円
（配布先）市全戸配布15,800部（H29年度発行部数）、結婚応援企業60社×25部＝1,500部、市関連施設200部
・　広告宣伝費　52,000×2回＝104,000円
（内訳）地元ＦＭラジオＣＭ（１分ＣＭ＠1,000円×10本）：10,000円
地元紙広告掲載料（モノクロ：東海新報社２段２ツ割　＠20,000円×２本）：40,000円
ＳＮＳ広告掲載（facebook公告＠1,000円×２本）：2,000円
計52,000円
・　印刷費（縁結びさん登録証兼名刺）100人×1,000円＝100,000円
２）地域の縁結びさん養成講座
地域の縁結びさんを養成するための養成講座を開催する。
・　養成講座は、新規に地域の縁結びさんを希望する方を対象として開催します。
・　センターの理念・概要、個人情報保護に関する事項、ハラスメントに関すること、心得（傾聴、質問力等）について、縁結びさんとして活動するための基本的なことについて学んで頂きます。
（20人×４回＝80人）
３）地域の縁結びさんスキルアップ講習会開催
地域の縁結びさんのスキルアップのため、スキルアップ講習会を開催する。なお、開催に係る費用の節減のため、講習会の内容をDVDで制作し、今後の縁結びさんの養成に活用する。
・　スキルアップ講習会は、既に養成講座を受講した縁結びさんを対象として、対人コミュニケーション等の講習によるスキルアップと縁結びさん相互の情報交流機会とし、継続的なスキル向上と縁結びさんのネットワークを広げていくことで、縁結びさんのモチベーション維持とともに、つながりを活かした情報提供と新規登録活動等を推進していくことを目的として開催します。
（40人×２回＝80人）
【委託料】小計140,000円
・　講師謝金@20,000円×２回＝40,000円
・　講師旅費交通費@50,000円×２回＝100,000円
※首都圏からの講師を想定。積算内容は出張PRと同じ。
４）結婚応援企業の職場の縁結びさん及び地域の縁結びさんの情報交換交流会開催業務
職場の縁結びさんと地域の縁結びさんの情報交換交流会を開催し、企業と地域による結婚支援に関する連携の強化を図る。
（20人×１２回＝240人）
□①、②の共通費用
【委託料】小計300,000円
・　企画、運営費　300,000円
（積算根拠）
市役所臨時職員（有資格者）の賃金（日額8,940円）をもとに、委託業務に従事する職員の労務費及び諸経費を以下のとおり積算したもの。
日額8,940円／7.75H＝時給1,153円
②の業務に次の時間を費やすと見込み、
市内企業への結婚応援企業登録の働きかけ　46.5時間
養成講座、講習会の企画、開催等（６回、各10時間）　60時間
情報交流会開催の企画、開催等（12回、各10時間）120時間
226.5時間×1,153円＝261,155円</t>
    </r>
    <r>
      <rPr>
        <sz val="11"/>
        <color rgb="FFFF0000"/>
        <rFont val="ＭＳ ゴシック"/>
        <family val="3"/>
        <charset val="128"/>
      </rPr>
      <t>…(b)</t>
    </r>
    <r>
      <rPr>
        <sz val="11"/>
        <rFont val="ＭＳ ゴシック"/>
        <family val="3"/>
        <charset val="128"/>
      </rPr>
      <t xml:space="preserve">
</t>
    </r>
    <r>
      <rPr>
        <sz val="11"/>
        <color rgb="FFFF0000"/>
        <rFont val="ＭＳ ゴシック"/>
        <family val="3"/>
        <charset val="128"/>
      </rPr>
      <t>(b)</t>
    </r>
    <r>
      <rPr>
        <sz val="11"/>
        <rFont val="ＭＳ ゴシック"/>
        <family val="3"/>
        <charset val="128"/>
      </rPr>
      <t xml:space="preserve">に雑費等の諸経費15％を見込み、261,155円×1.15＝300,328円≒300,000円
個票２の費用合計　1,224,000円×1.08＝1,321,920円
【次年度以降の方向性】
次年度以降も結婚応援企業の募集を継続して、職場のお世話焼き役の「縁結びさん」の設置を促進し、地域のつながりを活かした地域の縁結びさんとの連携による複数の企業・団体等の間で男女の出会いの場の創出から結婚に至る交流の実施を促進していく。
横展開した事業
　福井県　職場のめいわくありがた縁結び
・職場内結婚サポーター設置
・結婚応援企業登録制度、普及推進員委嘱
</t>
    </r>
    <phoneticPr fontId="2"/>
  </si>
  <si>
    <r>
      <t>個票１
結婚支援拠点の機能強化とマッチング機会の促進と拡大強化に向けた取り組み
平成28年度においては、結婚相談支援センターの場所が人目につきやすく、立地上、悩みを抱えた人が利用しにくいという問題があったため、センターの場所を移設し改善を図ったところであるが、それでもセンターを訪問して相談することに抵抗を感じる利用者が多かった。
そのため、平成29年度は、利用者の利便性の向上を課題とし、センターを訪問しなくてもセンターのサイト内の会員専用マイページ機能を追加することにより、会員、縁結びさん双方が、ウェブ上で相談の記録と閲覧が可能となるシステムを導入し、住民が利用しやすい体制を構築して、マッチング及びフォローアップの強化を図る。
なお、会員情報については、個人が特定されないようにするため、公開する情報はニックネームや年代等のみとする。
①結婚支援拠点（結婚よろず相談窓口）の機能強化
結婚支援計画策定と実施統括及び結婚支援拠点となる結婚よろず相談窓口（大船渡市結婚相談・支援センター内に設置）の運営と強化をするため、コーディネーター１名とアドバイザー１名が常駐し、結婚支援事業の企画・実施、統括、検証に取組むとともに、企業団体等と地域のつながりを活かしたお世話焼き役「縁結びさん」（本交付金の別事業個票２で実施）の役割を強化することで、結婚支援拠点としての機能強化を図り、独身男女の出会いから交際と結婚につなげる取組みを推進する。
１）コーディネーター
主にセンターの統括及び各事業の企画、コーディネートや企業への働きかけを行う。また、市内外の各種イベントにおいて出張相談窓口を開設するほか、センターが関わる交流機会を増やしていくとともに他の支援機関（社会福祉協議会等）が開催した婚活イベント参加者も含め、個別に電話等でフォローアップする。そして、結婚応援企業、縁結びさんの活動を支援し結婚支援拠点としての機能を強化する。
２）アドバイザー（常駐）
結婚に関連すること（出会い、結婚、妊娠・出産、子育て等）で悩みを抱えるすべての相談者（本人・家族・ 友人など）の多様な相談に対して、専門家アドバイザーと連携しながらワンストップできめ細かく相談に応じることで、結婚を躊躇している独身層のセンター入会増と出会いから交際と結婚につなげ取組む。
また、コーディネーターと同様、個別に電話等でのフォローアップを行うとともに、結婚応援企業、縁結びさんの活動を支援する。
３）専門家アドバイザー委嘱業務
結婚よろず相談窓口で相談者の結婚に関連した多様で専門的（法律・お金・妊娠・出産・子育て・健康・料理等）相談ニーズにワンストップで対応するために、専門家４名を委嘱し、相談に対する専門的なアドバイス体制を構築する。
②　マッチング会員制度の拡充によるマッチング機会の拡大と強化
独身男女の新規入会を促進するとともに、会員間のマッチング機会を拡大するために、会員制度を新たに追加し、出会いから交際と結婚につながる機会の拡大と強化を図る。
１）新会員制度となる（仮称）プチ会員を追加設定
マッチング機会を拡大するために、センターへの来所や有料入会に抵抗感があり入会に至らないでいる独身男女等に対して、「（仮称）プチ会員」を設定し、新規入会を促進する。
（プチ会員内容）
入会金：無料
登録料：無料
会員期限：１年（更新可）
情報公開：ホームページへプロフィール公開（似顔絵、年代、趣味・嗜好・性格、お相手への希望・メッセージ等）
※個人が特定される情報は公開しない。
マッチング：本会員からのマッチング申込みを受けることができる（プチ会員からのマッチング申込みは不可）
登録方法※：ホームページ（フォームからの登録）、郵送を可とする。
※必要書類のデジタル写真添付を可とする。
（本会員内容）
新たにIDとパスワードを発行して、本会員専用マイページへのログイン機能を追加し、ホームページ上で会員情報を閲覧（情報公開する内容はプチ会員と同じ）できるようにシステム構築するとともに、担当する縁結びさん及びセンターとの相談経過も記録・閲覧できる機能を追加し、縁結びさんの担当交代等に対しても円滑な引継ぎができる体制を構築することで、本会員へのきめ細かなフォローアップができ、支援の充実とマッチング機会の拡大強化が図られる。
なお、本会員についても、ホームページ上から会員申込できるフォームを新たに設置する。費用については、③のホームページリニューアルとシステム構築・保守管理業務に含む。
③ホームページリニューアルとシステム構築・保守管理業務
②の取組みに伴い、ホームページをリニューアルし、新会員制度の利用を推進することで、マッチング機会の拡大と強化を図る。
【実施する内容】
・　ホームページデザインのリニューアル
・　（仮称）プチ会員制度紹介ページ新設
・　本会員へのID・パスワードによるマイページ機能の追加
・　新設する会員マイページ内にてマッチング申込みができ、縁結びさんとセンターから会員に対するフォローアップ記録ページの追加
【委託料】小計1,050,000円
・　ホームページリニューアル・システム構築委託費　500,000円
・　ホームページ保守管理費　15,000円×12月＝180,000円
・　サーバー使用料＠10,000円×12月＝120,000円
・　ドメイン使用料＠10,000円／年
・　タブレット端末リース料（似顔絵作成兼出張ＰＲ用2台）@20,000円×12月＝240,000円
④新会員制度の広報業務
【実施する内容】
・　市広報掲載
・　地元FMラジオCM （１分×25本）
・　地元紙広告掲載 （モノクロ：２段２ツ割×６本）
・　SNSへのアカウント登録
・　チラシ配布先（市内世帯折込15,000部、結婚応援企業60社×40部＝2,400部、市役所関連施設100部）
・　ポスター掲出（市内300事業所）
【委託料】小計345,000円
・　印刷費　200,000円（④業務）
・　広告宣伝費　145,000円（④業務）
（内訳）地元ＦＭラジオＣＭ（１分ＣＭ＠1,000円×25本）：25,000円
地元紙広告掲載料（モノクロ：東海新報社２段２ツ割　＠20,000円×６本）：120,000円
□①～④の共通費用
【委託料】小計1,000,000円
・　企画・運営費　1,000,000円（①～④業務）
（積算根拠）
市役所臨時職員（有資格者）の賃金（日額8,940円）をもとに、委託業務に従事する職員の労務費及び諸経費を以下のとおり積算したもの。
日額8,940円／7.75H＝時給1,153円
①、②の業務に１日2.5時間程度を費やすと見込み、
2.5時間×1,153円×５日×52週＝749,450円
③の業務時間　54時間×1,153円＝62,262円
④の業務時間　50時間×1,153円＝57,650円
計　869,362円</t>
    </r>
    <r>
      <rPr>
        <sz val="11"/>
        <color rgb="FFFF0000"/>
        <rFont val="ＭＳ ゴシック"/>
        <family val="3"/>
        <charset val="128"/>
      </rPr>
      <t>…(a)</t>
    </r>
    <r>
      <rPr>
        <sz val="11"/>
        <rFont val="ＭＳ ゴシック"/>
        <family val="3"/>
        <charset val="128"/>
      </rPr>
      <t xml:space="preserve">
</t>
    </r>
    <r>
      <rPr>
        <sz val="11"/>
        <color rgb="FFFF0000"/>
        <rFont val="ＭＳ ゴシック"/>
        <family val="3"/>
        <charset val="128"/>
      </rPr>
      <t>(a)</t>
    </r>
    <r>
      <rPr>
        <sz val="11"/>
        <rFont val="ＭＳ ゴシック"/>
        <family val="3"/>
        <charset val="128"/>
      </rPr>
      <t xml:space="preserve">に雑費等の諸経費15％を見込み、869,362円×1.15＝999,766円≒1,000,000円
個票１の費用合計2,395,000円×1.08＝2,586,600円
</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</si>
</sst>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1" x14ac:knownFonts="1">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6"/>
      <name val="明朝"/>
      <family val="3"/>
      <charset val="128"/>
    </font>
    <font>
      <sz val="12"/>
      <name val="ＭＳ ゴシック"/>
      <family val="3"/>
      <charset val="128"/>
    </font>
    <font>
      <sz val="14"/>
      <name val="ＭＳ ゴシック"/>
      <family val="3"/>
      <charset val="128"/>
    </font>
    <font>
      <sz val="11"/>
      <name val="ＭＳ ゴシック"/>
      <family val="3"/>
      <charset val="128"/>
    </font>
    <font>
      <sz val="11"/>
      <name val="ＭＳ Ｐ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10"/>
      <color rgb="FF002060"/>
      <name val="ＭＳ Ｐゴシック"/>
      <family val="3"/>
      <charset val="128"/>
    </font>
    <font>
      <sz val="8"/>
      <color rgb="FF002060"/>
      <name val="ＭＳ Ｐゴシック"/>
      <family val="3"/>
      <charset val="128"/>
    </font>
    <font>
      <b/>
      <sz val="12"/>
      <name val="ＭＳ 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2"/>
      <color theme="3"/>
      <name val="ＭＳ ゴシック"/>
      <family val="3"/>
      <charset val="128"/>
    </font>
    <font>
      <sz val="11"/>
      <color rgb="FFFF0000"/>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2" tint="-0.249977111117893"/>
        <bgColor indexed="64"/>
      </patternFill>
    </fill>
  </fills>
  <borders count="36">
    <border>
      <left/>
      <right/>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style="thin">
        <color auto="1"/>
      </top>
      <bottom/>
      <diagonal/>
    </border>
    <border>
      <left style="thin">
        <color auto="1"/>
      </left>
      <right/>
      <top/>
      <bottom/>
      <diagonal/>
    </border>
    <border>
      <left/>
      <right style="medium">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s>
  <cellStyleXfs count="2">
    <xf numFmtId="0" fontId="0" fillId="0" borderId="0"/>
    <xf numFmtId="38" fontId="1" fillId="0" borderId="0" applyFont="0" applyFill="0" applyBorder="0" applyAlignment="0" applyProtection="0"/>
  </cellStyleXfs>
  <cellXfs count="180">
    <xf numFmtId="0" fontId="0" fillId="0" borderId="0" xfId="0"/>
    <xf numFmtId="0" fontId="5" fillId="0" borderId="0" xfId="0" applyFont="1"/>
    <xf numFmtId="0" fontId="5" fillId="0" borderId="0" xfId="0" applyFont="1" applyAlignment="1">
      <alignment vertical="center"/>
    </xf>
    <xf numFmtId="0" fontId="7" fillId="0" borderId="0" xfId="0" applyFont="1" applyAlignment="1">
      <alignment vertical="center"/>
    </xf>
    <xf numFmtId="0" fontId="5" fillId="0" borderId="1" xfId="0" applyFont="1" applyBorder="1" applyAlignment="1">
      <alignment horizontal="center"/>
    </xf>
    <xf numFmtId="0" fontId="7" fillId="0" borderId="0" xfId="0" applyFont="1" applyAlignment="1">
      <alignment vertical="center" wrapText="1"/>
    </xf>
    <xf numFmtId="0" fontId="0" fillId="0" borderId="1" xfId="0" applyFont="1" applyBorder="1"/>
    <xf numFmtId="0" fontId="5" fillId="0" borderId="2" xfId="0" applyFont="1" applyBorder="1"/>
    <xf numFmtId="0" fontId="7" fillId="0" borderId="1" xfId="0" applyFont="1" applyBorder="1" applyAlignment="1">
      <alignment horizontal="left" vertical="center"/>
    </xf>
    <xf numFmtId="0" fontId="5" fillId="0" borderId="0" xfId="0" applyFont="1" applyBorder="1"/>
    <xf numFmtId="0" fontId="7" fillId="0" borderId="0" xfId="0" applyFont="1" applyBorder="1" applyAlignment="1">
      <alignment horizontal="left" vertical="center"/>
    </xf>
    <xf numFmtId="0" fontId="5" fillId="0" borderId="0" xfId="0" applyFont="1" applyBorder="1" applyAlignment="1">
      <alignment horizontal="center"/>
    </xf>
    <xf numFmtId="0" fontId="0" fillId="0" borderId="0" xfId="0" applyFont="1" applyBorder="1"/>
    <xf numFmtId="0" fontId="5" fillId="0" borderId="2" xfId="0" applyFont="1" applyBorder="1" applyAlignment="1">
      <alignment vertical="center"/>
    </xf>
    <xf numFmtId="0" fontId="5" fillId="0" borderId="3" xfId="0" applyFont="1" applyBorder="1" applyAlignment="1"/>
    <xf numFmtId="0" fontId="7" fillId="0" borderId="4" xfId="0" applyFont="1" applyBorder="1" applyAlignment="1">
      <alignment horizontal="distributed" vertical="center"/>
    </xf>
    <xf numFmtId="0" fontId="7" fillId="0" borderId="4" xfId="0" applyFont="1" applyBorder="1" applyAlignment="1">
      <alignment horizontal="left" vertical="center" wrapText="1"/>
    </xf>
    <xf numFmtId="0" fontId="7" fillId="0" borderId="5" xfId="0" applyFont="1" applyBorder="1" applyAlignment="1">
      <alignment horizontal="distributed" vertical="center" wrapText="1"/>
    </xf>
    <xf numFmtId="0" fontId="7" fillId="0" borderId="6" xfId="0" applyFont="1" applyBorder="1" applyAlignment="1">
      <alignment horizontal="left" vertical="top" wrapText="1"/>
    </xf>
    <xf numFmtId="0" fontId="7" fillId="0" borderId="2" xfId="0" applyFont="1" applyBorder="1" applyAlignment="1">
      <alignment horizontal="left" vertical="center" wrapText="1"/>
    </xf>
    <xf numFmtId="0" fontId="7" fillId="0" borderId="7" xfId="0" applyFont="1" applyBorder="1" applyAlignment="1">
      <alignment horizontal="center" vertical="center" wrapText="1"/>
    </xf>
    <xf numFmtId="0" fontId="7" fillId="0" borderId="7" xfId="0" applyFont="1" applyBorder="1" applyAlignment="1">
      <alignment horizontal="distributed" vertical="center"/>
    </xf>
    <xf numFmtId="0" fontId="7" fillId="0" borderId="8" xfId="0" applyFont="1" applyBorder="1" applyAlignment="1">
      <alignment horizontal="center" vertical="center" wrapText="1"/>
    </xf>
    <xf numFmtId="0" fontId="7" fillId="0" borderId="7" xfId="0" applyFont="1" applyBorder="1" applyAlignment="1">
      <alignment horizontal="center" wrapText="1"/>
    </xf>
    <xf numFmtId="0" fontId="8" fillId="0" borderId="9" xfId="0" applyFont="1" applyBorder="1" applyAlignment="1">
      <alignment horizontal="left"/>
    </xf>
    <xf numFmtId="0" fontId="8" fillId="0" borderId="10" xfId="0" applyFont="1" applyBorder="1" applyAlignment="1">
      <alignment horizontal="left"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Alignment="1">
      <alignment shrinkToFit="1"/>
    </xf>
    <xf numFmtId="38" fontId="0" fillId="0" borderId="0" xfId="1" applyFont="1" applyAlignment="1">
      <alignment shrinkToFit="1"/>
    </xf>
    <xf numFmtId="0" fontId="12" fillId="0" borderId="0" xfId="0" applyFont="1" applyAlignment="1">
      <alignment wrapText="1"/>
    </xf>
    <xf numFmtId="0" fontId="13" fillId="0" borderId="0" xfId="0" applyFont="1" applyAlignment="1">
      <alignment wrapText="1" shrinkToFit="1"/>
    </xf>
    <xf numFmtId="38" fontId="13" fillId="0" borderId="0" xfId="1" applyFont="1" applyAlignment="1">
      <alignment wrapText="1" shrinkToFit="1"/>
    </xf>
    <xf numFmtId="38" fontId="0" fillId="0" borderId="0" xfId="1" applyFont="1"/>
    <xf numFmtId="0" fontId="9" fillId="0" borderId="0" xfId="0" applyFont="1"/>
    <xf numFmtId="0" fontId="9" fillId="0" borderId="0" xfId="0" applyFont="1" applyAlignment="1">
      <alignment vertical="top"/>
    </xf>
    <xf numFmtId="0" fontId="11" fillId="0" borderId="0" xfId="0" applyFont="1" applyAlignment="1">
      <alignment vertical="center"/>
    </xf>
    <xf numFmtId="3" fontId="8" fillId="0" borderId="9" xfId="0" applyNumberFormat="1" applyFont="1" applyBorder="1" applyAlignment="1">
      <alignment horizontal="right" vertical="center"/>
    </xf>
    <xf numFmtId="0" fontId="7" fillId="0" borderId="24" xfId="0" applyFont="1" applyBorder="1" applyAlignment="1">
      <alignment horizontal="distributed" vertical="center"/>
    </xf>
    <xf numFmtId="0" fontId="3" fillId="0" borderId="10" xfId="0" applyFont="1" applyBorder="1" applyAlignment="1">
      <alignment horizontal="left" vertical="center"/>
    </xf>
    <xf numFmtId="0" fontId="5" fillId="0" borderId="0" xfId="0" applyFont="1" applyFill="1" applyBorder="1" applyAlignment="1">
      <alignment horizontal="center"/>
    </xf>
    <xf numFmtId="0" fontId="14" fillId="0" borderId="0" xfId="0" applyFont="1"/>
    <xf numFmtId="0" fontId="13" fillId="0" borderId="0" xfId="0" applyFont="1"/>
    <xf numFmtId="0" fontId="15" fillId="0" borderId="12" xfId="0" applyFont="1" applyBorder="1" applyAlignment="1">
      <alignment horizontal="left" vertical="center" wrapText="1"/>
    </xf>
    <xf numFmtId="0" fontId="5" fillId="0" borderId="0" xfId="0" applyFont="1" applyProtection="1">
      <protection locked="0"/>
    </xf>
    <xf numFmtId="3" fontId="8" fillId="0" borderId="9" xfId="0" applyNumberFormat="1" applyFont="1" applyBorder="1" applyAlignment="1" applyProtection="1">
      <alignment horizontal="right" vertical="center"/>
      <protection locked="0"/>
    </xf>
    <xf numFmtId="0" fontId="5" fillId="0" borderId="0" xfId="0" applyFont="1" applyAlignment="1">
      <alignment wrapText="1"/>
    </xf>
    <xf numFmtId="0" fontId="5" fillId="0" borderId="6" xfId="0" applyFont="1" applyBorder="1"/>
    <xf numFmtId="0" fontId="7" fillId="0" borderId="15" xfId="0" applyFont="1" applyBorder="1" applyAlignment="1">
      <alignment vertical="top"/>
    </xf>
    <xf numFmtId="0" fontId="7" fillId="0" borderId="1" xfId="0" applyFont="1" applyBorder="1" applyAlignment="1">
      <alignment vertical="top"/>
    </xf>
    <xf numFmtId="0" fontId="7" fillId="0" borderId="16" xfId="0" applyFont="1" applyBorder="1" applyAlignment="1">
      <alignment vertical="top"/>
    </xf>
    <xf numFmtId="0" fontId="5" fillId="0" borderId="6" xfId="0" applyFont="1" applyBorder="1" applyAlignment="1" applyProtection="1">
      <alignment horizontal="center" vertical="center"/>
      <protection locked="0"/>
    </xf>
    <xf numFmtId="0" fontId="10" fillId="3" borderId="33" xfId="0" applyFont="1" applyFill="1" applyBorder="1" applyAlignment="1" applyProtection="1">
      <alignment horizontal="center" vertical="center"/>
      <protection locked="0"/>
    </xf>
    <xf numFmtId="176" fontId="10" fillId="3" borderId="33" xfId="0" applyNumberFormat="1" applyFont="1" applyFill="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32" xfId="0" applyFont="1" applyBorder="1" applyAlignment="1">
      <alignment horizontal="left" vertical="center" wrapText="1"/>
    </xf>
    <xf numFmtId="0" fontId="17" fillId="0" borderId="1" xfId="0" applyFont="1" applyBorder="1" applyAlignment="1">
      <alignment horizontal="left" vertical="top" wrapText="1"/>
    </xf>
    <xf numFmtId="0" fontId="18" fillId="0" borderId="0" xfId="0" applyFont="1" applyBorder="1"/>
    <xf numFmtId="0" fontId="17" fillId="0" borderId="2" xfId="0" applyFont="1" applyBorder="1" applyAlignment="1">
      <alignment horizontal="left" vertical="top" wrapText="1"/>
    </xf>
    <xf numFmtId="0" fontId="17" fillId="0" borderId="29" xfId="0" applyFont="1" applyBorder="1" applyAlignment="1">
      <alignment vertical="center" wrapText="1"/>
    </xf>
    <xf numFmtId="0" fontId="17" fillId="0" borderId="23" xfId="0" applyFont="1" applyBorder="1" applyAlignment="1">
      <alignment horizontal="center" vertical="top" wrapText="1"/>
    </xf>
    <xf numFmtId="0" fontId="5" fillId="0" borderId="2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7" fillId="0" borderId="15" xfId="0" applyFont="1" applyBorder="1" applyAlignment="1">
      <alignment horizontal="left" vertical="top" wrapText="1"/>
    </xf>
    <xf numFmtId="0" fontId="8" fillId="0" borderId="1" xfId="0" applyFont="1" applyBorder="1" applyAlignment="1">
      <alignment horizontal="left" vertical="top" wrapText="1"/>
    </xf>
    <xf numFmtId="0" fontId="8" fillId="0" borderId="16" xfId="0" applyFont="1" applyBorder="1" applyAlignment="1">
      <alignment horizontal="left" vertical="top" wrapText="1"/>
    </xf>
    <xf numFmtId="0" fontId="7" fillId="0" borderId="20" xfId="0" applyFont="1" applyBorder="1" applyAlignment="1">
      <alignment horizontal="distributed" vertical="center" wrapText="1"/>
    </xf>
    <xf numFmtId="0" fontId="7" fillId="0" borderId="21" xfId="0" applyFont="1" applyBorder="1" applyAlignment="1">
      <alignment horizontal="distributed"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0" fillId="0" borderId="17" xfId="0" applyFont="1" applyBorder="1" applyAlignment="1" applyProtection="1">
      <alignment horizontal="center" vertical="center" wrapText="1"/>
      <protection locked="0"/>
    </xf>
    <xf numFmtId="0" fontId="0" fillId="0" borderId="34"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7"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7" fillId="0" borderId="23"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5" fillId="0" borderId="7"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5" fillId="2" borderId="2" xfId="0" applyFont="1" applyFill="1" applyBorder="1" applyAlignment="1" applyProtection="1">
      <alignment horizontal="center"/>
      <protection locked="0"/>
    </xf>
    <xf numFmtId="3" fontId="5" fillId="0" borderId="7" xfId="0" applyNumberFormat="1"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35"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5"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7" fillId="0" borderId="0" xfId="0" applyFont="1" applyBorder="1" applyAlignment="1">
      <alignment horizontal="left" vertical="top" wrapText="1"/>
    </xf>
    <xf numFmtId="0" fontId="8" fillId="0" borderId="7"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7"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9" xfId="0" applyFont="1" applyBorder="1" applyAlignment="1" applyProtection="1">
      <alignment horizontal="left" wrapText="1"/>
      <protection locked="0"/>
    </xf>
    <xf numFmtId="0" fontId="8" fillId="0" borderId="14" xfId="0" applyFont="1" applyBorder="1" applyAlignment="1" applyProtection="1">
      <alignment horizontal="left" wrapText="1"/>
      <protection locked="0"/>
    </xf>
    <xf numFmtId="0" fontId="0" fillId="0" borderId="18" xfId="0" applyFont="1" applyBorder="1" applyAlignment="1" applyProtection="1">
      <alignment horizontal="center" vertical="center" wrapText="1"/>
      <protection locked="0"/>
    </xf>
    <xf numFmtId="0" fontId="0" fillId="0" borderId="19" xfId="0" applyFont="1"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 xfId="0" applyFont="1" applyBorder="1" applyAlignment="1">
      <alignment vertical="top" wrapText="1"/>
    </xf>
    <xf numFmtId="0" fontId="0" fillId="0" borderId="3" xfId="0" applyFont="1" applyBorder="1" applyAlignment="1">
      <alignment vertical="top" wrapText="1"/>
    </xf>
    <xf numFmtId="0" fontId="7" fillId="0" borderId="11" xfId="0" applyFont="1" applyBorder="1" applyAlignment="1">
      <alignment vertical="center" wrapText="1"/>
    </xf>
    <xf numFmtId="0" fontId="7" fillId="0" borderId="8" xfId="0" applyFont="1" applyBorder="1" applyAlignment="1">
      <alignment vertical="center" wrapText="1"/>
    </xf>
    <xf numFmtId="0" fontId="7" fillId="0" borderId="32" xfId="0" applyFont="1" applyBorder="1" applyAlignment="1">
      <alignment vertical="center" wrapText="1"/>
    </xf>
    <xf numFmtId="0" fontId="17" fillId="0" borderId="15" xfId="0" applyFont="1" applyBorder="1" applyAlignment="1">
      <alignment vertical="center" wrapText="1"/>
    </xf>
    <xf numFmtId="0" fontId="17" fillId="0" borderId="1" xfId="0" applyFont="1" applyBorder="1" applyAlignment="1">
      <alignment vertical="center" wrapText="1"/>
    </xf>
    <xf numFmtId="0" fontId="17" fillId="0" borderId="16" xfId="0" applyFont="1" applyBorder="1" applyAlignment="1">
      <alignment vertical="center" wrapText="1"/>
    </xf>
    <xf numFmtId="0" fontId="17" fillId="0" borderId="0" xfId="0" applyFont="1" applyBorder="1" applyAlignment="1">
      <alignment vertical="center" wrapText="1"/>
    </xf>
    <xf numFmtId="0" fontId="17" fillId="0" borderId="31"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32" xfId="0" applyFont="1" applyBorder="1" applyAlignment="1">
      <alignment horizontal="left" vertical="center" wrapText="1"/>
    </xf>
    <xf numFmtId="0" fontId="7" fillId="0" borderId="11" xfId="0" applyFont="1" applyBorder="1" applyAlignment="1">
      <alignment horizontal="left" vertical="top" wrapText="1"/>
    </xf>
    <xf numFmtId="0" fontId="7" fillId="0" borderId="32" xfId="0" applyFont="1" applyBorder="1" applyAlignment="1">
      <alignment horizontal="left" vertical="top" wrapText="1"/>
    </xf>
    <xf numFmtId="0" fontId="5" fillId="0" borderId="7" xfId="0" applyFont="1" applyBorder="1" applyAlignment="1">
      <alignment horizontal="center" vertical="center" wrapText="1"/>
    </xf>
    <xf numFmtId="0" fontId="0" fillId="0" borderId="9" xfId="0" applyFont="1" applyBorder="1" applyAlignment="1">
      <alignment horizontal="center" wrapText="1"/>
    </xf>
    <xf numFmtId="0" fontId="0" fillId="0" borderId="14" xfId="0" applyFont="1" applyBorder="1" applyAlignment="1">
      <alignment horizontal="center" wrapText="1"/>
    </xf>
    <xf numFmtId="0" fontId="5" fillId="0" borderId="16"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0" fillId="0" borderId="15"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0" fillId="0" borderId="16" xfId="0" applyFont="1" applyBorder="1" applyAlignment="1" applyProtection="1">
      <alignment horizontal="left" vertical="top" wrapText="1"/>
      <protection locked="0"/>
    </xf>
    <xf numFmtId="0" fontId="0" fillId="0" borderId="23" xfId="0" applyFont="1" applyBorder="1" applyAlignment="1" applyProtection="1">
      <alignment horizontal="left" vertical="top" wrapText="1"/>
      <protection locked="0"/>
    </xf>
    <xf numFmtId="0" fontId="0" fillId="0" borderId="2" xfId="0" applyFont="1" applyBorder="1" applyAlignment="1" applyProtection="1">
      <alignment horizontal="left" vertical="top" wrapText="1"/>
      <protection locked="0"/>
    </xf>
    <xf numFmtId="0" fontId="0" fillId="0" borderId="3"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38" fontId="5" fillId="0" borderId="7" xfId="1" applyFont="1" applyBorder="1" applyAlignment="1" applyProtection="1">
      <alignment horizontal="center" vertical="center" wrapText="1"/>
      <protection locked="0"/>
    </xf>
    <xf numFmtId="38" fontId="5" fillId="0" borderId="9" xfId="1" applyFont="1" applyBorder="1" applyAlignment="1" applyProtection="1">
      <alignment horizontal="center" vertical="center" wrapText="1"/>
      <protection locked="0"/>
    </xf>
    <xf numFmtId="0" fontId="7" fillId="0" borderId="29" xfId="0" applyFont="1" applyBorder="1" applyAlignment="1" applyProtection="1">
      <alignment vertical="top" wrapText="1"/>
      <protection locked="0"/>
    </xf>
    <xf numFmtId="0" fontId="7" fillId="0" borderId="0" xfId="0" applyFont="1" applyBorder="1" applyAlignment="1" applyProtection="1">
      <alignment vertical="top" wrapText="1"/>
      <protection locked="0"/>
    </xf>
    <xf numFmtId="0" fontId="7" fillId="0" borderId="31" xfId="0" applyFont="1" applyBorder="1" applyAlignment="1" applyProtection="1">
      <alignment vertical="top" wrapText="1"/>
      <protection locked="0"/>
    </xf>
    <xf numFmtId="0" fontId="7" fillId="0" borderId="23" xfId="0" applyFont="1" applyBorder="1" applyAlignment="1" applyProtection="1">
      <alignment vertical="top" wrapText="1"/>
      <protection locked="0"/>
    </xf>
    <xf numFmtId="0" fontId="7" fillId="0" borderId="2"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0" fillId="0" borderId="1" xfId="0" applyFont="1" applyBorder="1" applyAlignment="1">
      <alignment vertical="center"/>
    </xf>
    <xf numFmtId="0" fontId="7" fillId="0" borderId="7" xfId="0" applyFont="1" applyBorder="1" applyAlignment="1" applyProtection="1">
      <alignment vertical="center"/>
      <protection locked="0"/>
    </xf>
    <xf numFmtId="0" fontId="7" fillId="0" borderId="9"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5" fillId="0" borderId="7" xfId="0" applyFont="1" applyBorder="1" applyAlignment="1" applyProtection="1">
      <alignment horizontal="center" vertical="center" wrapText="1"/>
      <protection locked="0"/>
    </xf>
    <xf numFmtId="0" fontId="0" fillId="0" borderId="9" xfId="0" applyFont="1" applyBorder="1" applyAlignment="1" applyProtection="1">
      <alignment horizontal="center" wrapText="1"/>
      <protection locked="0"/>
    </xf>
    <xf numFmtId="0" fontId="0" fillId="0" borderId="14" xfId="0" applyFont="1" applyBorder="1" applyAlignment="1" applyProtection="1">
      <alignment horizontal="center" wrapText="1"/>
      <protection locked="0"/>
    </xf>
    <xf numFmtId="0" fontId="0" fillId="0" borderId="15" xfId="0" applyFont="1" applyBorder="1" applyAlignment="1" applyProtection="1">
      <alignment vertical="top" wrapText="1"/>
      <protection locked="0"/>
    </xf>
    <xf numFmtId="0" fontId="0" fillId="0" borderId="1" xfId="0" applyFont="1" applyBorder="1" applyAlignment="1" applyProtection="1">
      <alignment vertical="top" wrapText="1"/>
      <protection locked="0"/>
    </xf>
    <xf numFmtId="0" fontId="0" fillId="0" borderId="16" xfId="0" applyFont="1" applyBorder="1" applyAlignment="1" applyProtection="1">
      <alignment vertical="top" wrapText="1"/>
      <protection locked="0"/>
    </xf>
    <xf numFmtId="0" fontId="0" fillId="0" borderId="23" xfId="0" applyFont="1" applyBorder="1" applyAlignment="1" applyProtection="1">
      <alignment vertical="top" wrapText="1"/>
      <protection locked="0"/>
    </xf>
    <xf numFmtId="0" fontId="0" fillId="0" borderId="2" xfId="0" applyFont="1" applyBorder="1" applyAlignment="1" applyProtection="1">
      <alignment vertical="top" wrapText="1"/>
      <protection locked="0"/>
    </xf>
    <xf numFmtId="0" fontId="0" fillId="0" borderId="3" xfId="0" applyFont="1" applyBorder="1" applyAlignment="1" applyProtection="1">
      <alignment vertical="top" wrapText="1"/>
      <protection locked="0"/>
    </xf>
    <xf numFmtId="0" fontId="5" fillId="0" borderId="7" xfId="0" applyFont="1" applyBorder="1" applyAlignment="1" applyProtection="1">
      <alignment vertical="center" wrapText="1"/>
      <protection locked="0"/>
    </xf>
    <xf numFmtId="0" fontId="0" fillId="0" borderId="9" xfId="0" applyFont="1" applyBorder="1" applyAlignment="1" applyProtection="1">
      <alignment wrapText="1"/>
      <protection locked="0"/>
    </xf>
    <xf numFmtId="0" fontId="0" fillId="0" borderId="14" xfId="0" applyFont="1" applyBorder="1" applyAlignment="1" applyProtection="1">
      <alignment wrapText="1"/>
      <protection locked="0"/>
    </xf>
    <xf numFmtId="0" fontId="20" fillId="0" borderId="7" xfId="0" applyFont="1" applyBorder="1" applyAlignment="1">
      <alignment horizontal="center" vertical="center" wrapText="1"/>
    </xf>
    <xf numFmtId="0" fontId="16" fillId="0" borderId="9" xfId="0" applyFont="1" applyBorder="1" applyAlignment="1">
      <alignment horizontal="center" wrapText="1"/>
    </xf>
    <xf numFmtId="0" fontId="16" fillId="0" borderId="14" xfId="0" applyFont="1" applyBorder="1" applyAlignment="1">
      <alignment horizontal="center" wrapText="1"/>
    </xf>
    <xf numFmtId="0" fontId="7" fillId="0" borderId="29"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31" xfId="0" applyFont="1" applyBorder="1" applyAlignment="1" applyProtection="1">
      <alignment horizontal="left" vertical="top"/>
      <protection locked="0"/>
    </xf>
    <xf numFmtId="0" fontId="7" fillId="0" borderId="23"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A1:O32"/>
  <sheetViews>
    <sheetView tabSelected="1" view="pageBreakPreview" zoomScale="75" zoomScaleNormal="75" zoomScaleSheetLayoutView="75" zoomScalePageLayoutView="75" workbookViewId="0"/>
  </sheetViews>
  <sheetFormatPr baseColWidth="12" defaultColWidth="9.1640625" defaultRowHeight="18" x14ac:dyDescent="0"/>
  <cols>
    <col min="1" max="1" width="3.5" style="1" customWidth="1"/>
    <col min="2" max="2" width="22.5" style="1" customWidth="1"/>
    <col min="3" max="3" width="19.6640625" style="1" customWidth="1"/>
    <col min="4" max="4" width="10.1640625" style="1" customWidth="1"/>
    <col min="5" max="5" width="13.5" style="1" customWidth="1"/>
    <col min="6" max="9" width="9.5" style="1" customWidth="1"/>
    <col min="10" max="10" width="3.5" style="1" customWidth="1"/>
    <col min="11" max="11" width="11.5" style="1" customWidth="1"/>
    <col min="12" max="12" width="3.5" style="1" customWidth="1"/>
    <col min="13" max="13" width="6.1640625" style="1" customWidth="1"/>
    <col min="14" max="16384" width="9.1640625" style="1"/>
  </cols>
  <sheetData>
    <row r="1" spans="1:15" ht="20" customHeight="1">
      <c r="A1" s="45" t="s">
        <v>61</v>
      </c>
    </row>
    <row r="2" spans="1:15" ht="20.25" customHeight="1">
      <c r="A2" s="77" t="s">
        <v>64</v>
      </c>
      <c r="B2" s="78"/>
      <c r="C2" s="78"/>
      <c r="D2" s="78"/>
      <c r="E2" s="78"/>
      <c r="F2" s="78"/>
      <c r="G2" s="78"/>
      <c r="H2" s="78"/>
      <c r="I2" s="78"/>
      <c r="J2" s="78"/>
      <c r="K2" s="78"/>
      <c r="L2" s="78"/>
      <c r="M2" s="78"/>
    </row>
    <row r="3" spans="1:15" ht="20.25" customHeight="1"/>
    <row r="4" spans="1:15" ht="20.25" customHeight="1">
      <c r="A4" s="2"/>
      <c r="B4" s="2"/>
      <c r="F4" s="7" t="s">
        <v>3</v>
      </c>
      <c r="G4" s="7"/>
      <c r="H4" s="92" t="s">
        <v>67</v>
      </c>
      <c r="I4" s="92"/>
      <c r="J4" s="92"/>
      <c r="K4" s="92"/>
      <c r="L4" s="9"/>
    </row>
    <row r="5" spans="1:15" ht="20.25" customHeight="1" thickBot="1">
      <c r="A5" s="2"/>
      <c r="B5" s="2"/>
      <c r="F5" s="9"/>
      <c r="G5" s="9"/>
      <c r="H5" s="41"/>
      <c r="I5" s="41"/>
      <c r="J5" s="41"/>
      <c r="K5" s="41"/>
      <c r="L5" s="9"/>
    </row>
    <row r="6" spans="1:15" ht="39.75" customHeight="1">
      <c r="A6" s="2"/>
      <c r="B6" s="39" t="s">
        <v>50</v>
      </c>
      <c r="C6" s="98" t="s">
        <v>66</v>
      </c>
      <c r="D6" s="99"/>
      <c r="E6" s="99"/>
      <c r="F6" s="99"/>
      <c r="G6" s="99"/>
      <c r="H6" s="99"/>
      <c r="I6" s="99"/>
      <c r="J6" s="99"/>
      <c r="K6" s="99"/>
      <c r="L6" s="99"/>
      <c r="M6" s="100"/>
    </row>
    <row r="7" spans="1:15" ht="40" customHeight="1">
      <c r="A7" s="2"/>
      <c r="B7" s="17" t="s">
        <v>4</v>
      </c>
      <c r="C7" s="79" t="s">
        <v>68</v>
      </c>
      <c r="D7" s="80"/>
      <c r="E7" s="80"/>
      <c r="F7" s="80"/>
      <c r="G7" s="80"/>
      <c r="H7" s="81"/>
      <c r="I7" s="26" t="s">
        <v>9</v>
      </c>
      <c r="J7" s="93">
        <f>K19+K23</f>
        <v>7172</v>
      </c>
      <c r="K7" s="94"/>
      <c r="L7" s="94"/>
      <c r="M7" s="40" t="s">
        <v>7</v>
      </c>
    </row>
    <row r="8" spans="1:15" ht="40" customHeight="1">
      <c r="A8" s="2"/>
      <c r="B8" s="15" t="s">
        <v>0</v>
      </c>
      <c r="C8" s="82" t="s">
        <v>69</v>
      </c>
      <c r="D8" s="83"/>
      <c r="E8" s="83"/>
      <c r="F8" s="83"/>
      <c r="G8" s="83"/>
      <c r="H8" s="83"/>
      <c r="I8" s="84"/>
      <c r="J8" s="84"/>
      <c r="K8" s="84"/>
      <c r="L8" s="84"/>
      <c r="M8" s="85"/>
    </row>
    <row r="9" spans="1:15" ht="332.25" customHeight="1">
      <c r="A9" s="2"/>
      <c r="B9" s="95" t="s">
        <v>51</v>
      </c>
      <c r="C9" s="101" t="s">
        <v>73</v>
      </c>
      <c r="D9" s="102"/>
      <c r="E9" s="102"/>
      <c r="F9" s="102"/>
      <c r="G9" s="102"/>
      <c r="H9" s="102"/>
      <c r="I9" s="102"/>
      <c r="J9" s="102"/>
      <c r="K9" s="102"/>
      <c r="L9" s="102"/>
      <c r="M9" s="103"/>
      <c r="N9" s="47" t="s">
        <v>60</v>
      </c>
    </row>
    <row r="10" spans="1:15" ht="5.25" customHeight="1">
      <c r="A10" s="2"/>
      <c r="B10" s="96"/>
      <c r="C10" s="62"/>
      <c r="D10" s="63"/>
      <c r="E10" s="63"/>
      <c r="F10" s="63"/>
      <c r="G10" s="63"/>
      <c r="H10" s="63"/>
      <c r="I10" s="63"/>
      <c r="J10" s="63"/>
      <c r="K10" s="63"/>
      <c r="L10" s="63"/>
      <c r="M10" s="64"/>
      <c r="N10" s="47"/>
    </row>
    <row r="11" spans="1:15" ht="5.25" customHeight="1">
      <c r="A11" s="2"/>
      <c r="B11" s="96"/>
      <c r="C11" s="62"/>
      <c r="D11" s="63"/>
      <c r="E11" s="63"/>
      <c r="F11" s="63"/>
      <c r="G11" s="63"/>
      <c r="H11" s="63"/>
      <c r="I11" s="63"/>
      <c r="J11" s="63"/>
      <c r="K11" s="63"/>
      <c r="L11" s="63"/>
      <c r="M11" s="64"/>
      <c r="N11" s="47" t="s">
        <v>60</v>
      </c>
    </row>
    <row r="12" spans="1:15" ht="5.25" customHeight="1">
      <c r="A12" s="2"/>
      <c r="B12" s="97"/>
      <c r="C12" s="65"/>
      <c r="D12" s="66"/>
      <c r="E12" s="66"/>
      <c r="F12" s="66"/>
      <c r="G12" s="66"/>
      <c r="H12" s="66"/>
      <c r="I12" s="66"/>
      <c r="J12" s="66"/>
      <c r="K12" s="66"/>
      <c r="L12" s="66"/>
      <c r="M12" s="67"/>
      <c r="N12" s="47" t="s">
        <v>60</v>
      </c>
      <c r="O12" s="48" t="str">
        <f>C9&amp;N9&amp;C10&amp;N10&amp;C11&amp;N11&amp;C12&amp;N12</f>
        <v>全国的に少子高齢化、人口減少が進行し、当市においても年々少子化が進行するとともに、進学や就職等による若者の流出が続いている。これに晩婚化、非婚化の進行が加わることで、当市はさらなる人口の減少を招くリスクに直面している。_x000D_このような中、大船渡市では少子化対策のための施策として子育てしやすい環境づくりの整備を中心とした施策を実施してきたところであるが、男女の出会いの場の創出等に関しての施策は特に実施していなかった。_x000D_平成27年度に市が実施した結婚意識調査によれば、結婚を望む男女の割合は77.3％となっている一方で、付き合っている人がいる男女の割合は32.6％となっており、結婚は望んでいても相手がいない方が４割いるという結果であった。_x000D_そのため、人口減少及び少子化等の対策として、未婚の男女のマッチングの相談、マッチングイベント等を実施する結婚支援事業として、平成28年度地域少子化対策重点推進交付金を活用して、当市における結婚支援につながる各種の取組をトータルコーディネートする「核」としての役割を担う結婚よろず相談所を開設し、より相談しやすくする実効性ある対応が可能な相談機能を備えるとともに、結婚相談所という形にとらわれることなく、男女を対象とした参加型イベントの開催や企業団体等による結婚応援推進事業を実施し、出会いの機会を広げる活動を実施してきたところである。_x000D_今後においては、本交付金事業を活用し、結婚支援拠点の機能強化による地域における結婚サポーターの配置・育成や、企業等を含めた結婚支援の拡充を図りつつ会員登録数を増加させていく。_x000D_また、総合的な結婚支援体制の構築のため、平成28年度に当市で開始した結婚応援パスポート事業について、平成29年度からは、平成28年度地域少子化対策重点推進交付金（28補正）を活用して県との連携体制を確保して事業に取り組む。_x000D__x000D__x000D_</v>
      </c>
    </row>
    <row r="13" spans="1:15" ht="299.25" customHeight="1">
      <c r="A13" s="2"/>
      <c r="B13" s="16" t="s">
        <v>52</v>
      </c>
      <c r="C13" s="86" t="s">
        <v>70</v>
      </c>
      <c r="D13" s="87"/>
      <c r="E13" s="87"/>
      <c r="F13" s="87"/>
      <c r="G13" s="87"/>
      <c r="H13" s="87"/>
      <c r="I13" s="87"/>
      <c r="J13" s="87"/>
      <c r="K13" s="87"/>
      <c r="L13" s="87"/>
      <c r="M13" s="88"/>
      <c r="N13" s="47" t="s">
        <v>60</v>
      </c>
    </row>
    <row r="14" spans="1:15" ht="195.75" customHeight="1">
      <c r="A14" s="2"/>
      <c r="B14" s="95" t="s">
        <v>11</v>
      </c>
      <c r="C14" s="62" t="s">
        <v>71</v>
      </c>
      <c r="D14" s="63"/>
      <c r="E14" s="63"/>
      <c r="F14" s="63"/>
      <c r="G14" s="63"/>
      <c r="H14" s="63"/>
      <c r="I14" s="63"/>
      <c r="J14" s="63"/>
      <c r="K14" s="63"/>
      <c r="L14" s="63"/>
      <c r="M14" s="64"/>
      <c r="N14" s="47" t="s">
        <v>60</v>
      </c>
    </row>
    <row r="15" spans="1:15" ht="5.25" customHeight="1">
      <c r="A15" s="2"/>
      <c r="B15" s="96"/>
      <c r="C15" s="62"/>
      <c r="D15" s="63"/>
      <c r="E15" s="63"/>
      <c r="F15" s="63"/>
      <c r="G15" s="63"/>
      <c r="H15" s="63"/>
      <c r="I15" s="63"/>
      <c r="J15" s="63"/>
      <c r="K15" s="63"/>
      <c r="L15" s="63"/>
      <c r="M15" s="64"/>
      <c r="N15" s="47" t="s">
        <v>60</v>
      </c>
    </row>
    <row r="16" spans="1:15" ht="5.25" customHeight="1">
      <c r="A16" s="2"/>
      <c r="B16" s="96"/>
      <c r="C16" s="62"/>
      <c r="D16" s="63"/>
      <c r="E16" s="63"/>
      <c r="F16" s="63"/>
      <c r="G16" s="63"/>
      <c r="H16" s="63"/>
      <c r="I16" s="63"/>
      <c r="J16" s="63"/>
      <c r="K16" s="63"/>
      <c r="L16" s="63"/>
      <c r="M16" s="64"/>
      <c r="N16" s="47" t="s">
        <v>60</v>
      </c>
    </row>
    <row r="17" spans="1:15" ht="5.25" customHeight="1">
      <c r="A17" s="2"/>
      <c r="B17" s="97"/>
      <c r="C17" s="65"/>
      <c r="D17" s="66"/>
      <c r="E17" s="66"/>
      <c r="F17" s="66"/>
      <c r="G17" s="66"/>
      <c r="H17" s="66"/>
      <c r="I17" s="66"/>
      <c r="J17" s="66"/>
      <c r="K17" s="66"/>
      <c r="L17" s="66"/>
      <c r="M17" s="67"/>
      <c r="N17" s="47" t="s">
        <v>60</v>
      </c>
      <c r="O17" s="48" t="str">
        <f>C14&amp;N14&amp;C15&amp;N15&amp;C16&amp;N16&amp;C17&amp;N17</f>
        <v>大船渡市まち・ひと・しごと創造総合戦略における基本目標は「大船渡で安心して家庭を築き、子どもを産み育てられるようにする。」である。また、重要業績評価指標は、以下のとおりであり、本事業においても、これと同様とする。_x000D_１　「安心して結婚・妊娠・出産・子育てができる環境にある」と答えた市民の割合　40.0％（H31年度）_x000D_２　結婚意識改革プロジェクト_x000D_・小中高生の子育て体験受講者数　550人（H31年度）_x000D_・「結婚したい」と答えた若年層の割合　85.0％（H31年度）_x000D_３　出会いと結婚まるごと応援プロジェクト_x000D_・婚活事業件数　５件（H31年度）_x000D_・結婚相談件数　100件（月当たり15件前後）（H31年度）_x000D_・婚活支援による結婚成立件数　10件（年間２件）（H31年度）_x000D__x000D__x000D__x000D_</v>
      </c>
    </row>
    <row r="18" spans="1:15" ht="125.25" customHeight="1">
      <c r="A18" s="2"/>
      <c r="B18" s="17" t="s">
        <v>13</v>
      </c>
      <c r="C18" s="89" t="s">
        <v>72</v>
      </c>
      <c r="D18" s="90"/>
      <c r="E18" s="90"/>
      <c r="F18" s="90"/>
      <c r="G18" s="90"/>
      <c r="H18" s="90"/>
      <c r="I18" s="90"/>
      <c r="J18" s="90"/>
      <c r="K18" s="90"/>
      <c r="L18" s="90"/>
      <c r="M18" s="91"/>
    </row>
    <row r="19" spans="1:15" ht="40" customHeight="1">
      <c r="A19" s="2"/>
      <c r="B19" s="71" t="s">
        <v>6</v>
      </c>
      <c r="C19" s="68" t="s">
        <v>15</v>
      </c>
      <c r="D19" s="69"/>
      <c r="E19" s="69"/>
      <c r="F19" s="69"/>
      <c r="G19" s="69"/>
      <c r="H19" s="70"/>
      <c r="I19" s="22" t="s">
        <v>9</v>
      </c>
      <c r="J19" s="23" t="s">
        <v>8</v>
      </c>
      <c r="K19" s="38">
        <f>SUM(K20:K22)</f>
        <v>5523</v>
      </c>
      <c r="L19" s="24" t="s">
        <v>8</v>
      </c>
      <c r="M19" s="25" t="s">
        <v>7</v>
      </c>
    </row>
    <row r="20" spans="1:15" ht="40" customHeight="1">
      <c r="A20" s="2"/>
      <c r="B20" s="72"/>
      <c r="C20" s="26" t="s">
        <v>10</v>
      </c>
      <c r="D20" s="105" t="s">
        <v>84</v>
      </c>
      <c r="E20" s="106"/>
      <c r="F20" s="106"/>
      <c r="G20" s="106"/>
      <c r="H20" s="107"/>
      <c r="I20" s="26" t="s">
        <v>9</v>
      </c>
      <c r="J20" s="23" t="s">
        <v>8</v>
      </c>
      <c r="K20" s="46">
        <v>2587</v>
      </c>
      <c r="L20" s="24" t="s">
        <v>8</v>
      </c>
      <c r="M20" s="25" t="s">
        <v>7</v>
      </c>
    </row>
    <row r="21" spans="1:15" ht="40" customHeight="1">
      <c r="A21" s="2"/>
      <c r="B21" s="72"/>
      <c r="C21" s="22" t="s">
        <v>10</v>
      </c>
      <c r="D21" s="108" t="s">
        <v>86</v>
      </c>
      <c r="E21" s="109"/>
      <c r="F21" s="109"/>
      <c r="G21" s="109"/>
      <c r="H21" s="110"/>
      <c r="I21" s="22" t="s">
        <v>9</v>
      </c>
      <c r="J21" s="23" t="s">
        <v>8</v>
      </c>
      <c r="K21" s="46">
        <v>1322</v>
      </c>
      <c r="L21" s="24" t="s">
        <v>8</v>
      </c>
      <c r="M21" s="25" t="s">
        <v>7</v>
      </c>
    </row>
    <row r="22" spans="1:15" ht="40" customHeight="1">
      <c r="A22" s="2"/>
      <c r="B22" s="72"/>
      <c r="C22" s="27" t="s">
        <v>10</v>
      </c>
      <c r="D22" s="105" t="s">
        <v>88</v>
      </c>
      <c r="E22" s="106"/>
      <c r="F22" s="106"/>
      <c r="G22" s="106"/>
      <c r="H22" s="107"/>
      <c r="I22" s="26" t="s">
        <v>9</v>
      </c>
      <c r="J22" s="23" t="s">
        <v>8</v>
      </c>
      <c r="K22" s="46">
        <v>1614</v>
      </c>
      <c r="L22" s="24" t="s">
        <v>8</v>
      </c>
      <c r="M22" s="25" t="s">
        <v>7</v>
      </c>
    </row>
    <row r="23" spans="1:15" ht="40" customHeight="1">
      <c r="A23" s="2"/>
      <c r="B23" s="73"/>
      <c r="C23" s="68" t="s">
        <v>16</v>
      </c>
      <c r="D23" s="69"/>
      <c r="E23" s="69"/>
      <c r="F23" s="69"/>
      <c r="G23" s="69"/>
      <c r="H23" s="70"/>
      <c r="I23" s="22" t="s">
        <v>9</v>
      </c>
      <c r="J23" s="23" t="s">
        <v>8</v>
      </c>
      <c r="K23" s="38">
        <f>SUM(K24:K26)</f>
        <v>1649</v>
      </c>
      <c r="L23" s="24" t="s">
        <v>8</v>
      </c>
      <c r="M23" s="25" t="s">
        <v>7</v>
      </c>
    </row>
    <row r="24" spans="1:15" ht="40" customHeight="1">
      <c r="A24" s="2"/>
      <c r="B24" s="73"/>
      <c r="C24" s="26" t="s">
        <v>10</v>
      </c>
      <c r="D24" s="105" t="s">
        <v>89</v>
      </c>
      <c r="E24" s="111"/>
      <c r="F24" s="111"/>
      <c r="G24" s="111"/>
      <c r="H24" s="112"/>
      <c r="I24" s="26" t="s">
        <v>9</v>
      </c>
      <c r="J24" s="23" t="s">
        <v>8</v>
      </c>
      <c r="K24" s="46">
        <v>1649</v>
      </c>
      <c r="L24" s="24" t="s">
        <v>8</v>
      </c>
      <c r="M24" s="25" t="s">
        <v>7</v>
      </c>
    </row>
    <row r="25" spans="1:15" ht="40" customHeight="1">
      <c r="A25" s="2"/>
      <c r="B25" s="73"/>
      <c r="C25" s="22" t="s">
        <v>10</v>
      </c>
      <c r="D25" s="105" t="s">
        <v>8</v>
      </c>
      <c r="E25" s="106"/>
      <c r="F25" s="106"/>
      <c r="G25" s="106"/>
      <c r="H25" s="107"/>
      <c r="I25" s="22" t="s">
        <v>9</v>
      </c>
      <c r="J25" s="23" t="s">
        <v>8</v>
      </c>
      <c r="K25" s="46"/>
      <c r="L25" s="24" t="s">
        <v>8</v>
      </c>
      <c r="M25" s="25" t="s">
        <v>7</v>
      </c>
    </row>
    <row r="26" spans="1:15" ht="40" customHeight="1">
      <c r="A26" s="2"/>
      <c r="B26" s="74"/>
      <c r="C26" s="26" t="s">
        <v>10</v>
      </c>
      <c r="D26" s="105" t="s">
        <v>8</v>
      </c>
      <c r="E26" s="106"/>
      <c r="F26" s="106"/>
      <c r="G26" s="106"/>
      <c r="H26" s="107"/>
      <c r="I26" s="26" t="s">
        <v>9</v>
      </c>
      <c r="J26" s="23" t="s">
        <v>8</v>
      </c>
      <c r="K26" s="46"/>
      <c r="L26" s="24" t="s">
        <v>8</v>
      </c>
      <c r="M26" s="25" t="s">
        <v>7</v>
      </c>
    </row>
    <row r="27" spans="1:15" ht="36" customHeight="1" thickBot="1">
      <c r="A27" s="2"/>
      <c r="B27" s="44" t="s">
        <v>24</v>
      </c>
      <c r="C27" s="75" t="s">
        <v>90</v>
      </c>
      <c r="D27" s="76"/>
      <c r="E27" s="28" t="s">
        <v>23</v>
      </c>
      <c r="F27" s="75"/>
      <c r="G27" s="113"/>
      <c r="H27" s="113"/>
      <c r="I27" s="113"/>
      <c r="J27" s="113"/>
      <c r="K27" s="113"/>
      <c r="L27" s="113"/>
      <c r="M27" s="114"/>
    </row>
    <row r="28" spans="1:15" ht="20" customHeight="1">
      <c r="A28" s="2"/>
      <c r="B28" s="10" t="s">
        <v>2</v>
      </c>
      <c r="C28" s="11"/>
      <c r="D28" s="12"/>
      <c r="E28" s="12"/>
      <c r="F28" s="12"/>
      <c r="G28" s="12"/>
      <c r="H28" s="12"/>
      <c r="I28" s="12"/>
      <c r="J28" s="12"/>
      <c r="K28" s="12"/>
      <c r="L28" s="12"/>
      <c r="M28" s="12"/>
    </row>
    <row r="29" spans="1:15" ht="219.75" customHeight="1">
      <c r="B29" s="104" t="s">
        <v>58</v>
      </c>
      <c r="C29" s="104"/>
      <c r="D29" s="104"/>
      <c r="E29" s="104"/>
      <c r="F29" s="104"/>
      <c r="G29" s="104"/>
      <c r="H29" s="104"/>
      <c r="I29" s="104"/>
      <c r="J29" s="104"/>
      <c r="K29" s="104"/>
      <c r="L29" s="104"/>
      <c r="M29" s="104"/>
    </row>
    <row r="30" spans="1:15" ht="27" customHeight="1">
      <c r="B30" s="5"/>
      <c r="C30" s="3"/>
      <c r="D30" s="3"/>
      <c r="E30" s="3"/>
      <c r="F30" s="3"/>
      <c r="G30" s="3"/>
      <c r="H30" s="3"/>
      <c r="I30" s="3"/>
      <c r="J30" s="3"/>
      <c r="K30" s="3"/>
      <c r="L30" s="3"/>
      <c r="M30" s="3"/>
    </row>
    <row r="31" spans="1:15" ht="30" customHeight="1"/>
    <row r="32" spans="1:15" ht="30" customHeight="1"/>
  </sheetData>
  <sheetProtection formatCells="0" formatRows="0"/>
  <mergeCells count="30">
    <mergeCell ref="B29:M29"/>
    <mergeCell ref="D20:H20"/>
    <mergeCell ref="D21:H21"/>
    <mergeCell ref="D22:H22"/>
    <mergeCell ref="D24:H24"/>
    <mergeCell ref="D25:H25"/>
    <mergeCell ref="D26:H26"/>
    <mergeCell ref="C23:H23"/>
    <mergeCell ref="F27:M27"/>
    <mergeCell ref="C19:H19"/>
    <mergeCell ref="B19:B26"/>
    <mergeCell ref="C27:D27"/>
    <mergeCell ref="A2:M2"/>
    <mergeCell ref="C7:H7"/>
    <mergeCell ref="C8:M8"/>
    <mergeCell ref="C13:M13"/>
    <mergeCell ref="C18:M18"/>
    <mergeCell ref="H4:K4"/>
    <mergeCell ref="J7:L7"/>
    <mergeCell ref="B9:B12"/>
    <mergeCell ref="B14:B17"/>
    <mergeCell ref="C6:M6"/>
    <mergeCell ref="C9:M9"/>
    <mergeCell ref="C17:M17"/>
    <mergeCell ref="C10:M10"/>
    <mergeCell ref="C11:M11"/>
    <mergeCell ref="C12:M12"/>
    <mergeCell ref="C14:M14"/>
    <mergeCell ref="C15:M15"/>
    <mergeCell ref="C16:M16"/>
  </mergeCells>
  <phoneticPr fontId="4"/>
  <dataValidations count="2">
    <dataValidation type="list" allowBlank="1" showInputMessage="1" showErrorMessage="1" sqref="A1">
      <formula1>"様式３,様式２－３"</formula1>
    </dataValidation>
    <dataValidation type="list" allowBlank="1" showInputMessage="1" showErrorMessage="1" sqref="C27:D27">
      <formula1>"有,無"</formula1>
    </dataValidation>
  </dataValidations>
  <printOptions horizontalCentered="1"/>
  <pageMargins left="0.59055118110236227" right="0.59055118110236227" top="0.39370078740157483" bottom="0.39370078740157483" header="0.51181102362204722" footer="0.51181102362204722"/>
  <pageSetup paperSize="9" scale="76" fitToHeight="0" orientation="portrait"/>
  <headerFooter alignWithMargins="0"/>
  <rowBreaks count="2" manualBreakCount="2">
    <brk id="27" max="12" man="1"/>
    <brk id="29" max="12" man="1"/>
  </row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2:O10"/>
  <sheetViews>
    <sheetView workbookViewId="0"/>
  </sheetViews>
  <sheetFormatPr baseColWidth="12" defaultColWidth="8.83203125" defaultRowHeight="14" x14ac:dyDescent="0"/>
  <cols>
    <col min="1" max="1" width="4.33203125" customWidth="1"/>
    <col min="5" max="5" width="16.5" customWidth="1"/>
    <col min="7" max="7" width="11.5" customWidth="1"/>
    <col min="8" max="8" width="8.83203125" style="34"/>
    <col min="9" max="9" width="19.5" style="34" customWidth="1"/>
    <col min="10" max="10" width="21.5" customWidth="1"/>
    <col min="11" max="13" width="15.5" customWidth="1"/>
    <col min="14" max="16" width="6.1640625" customWidth="1"/>
  </cols>
  <sheetData>
    <row r="2" spans="1:15">
      <c r="B2" s="29" t="s">
        <v>25</v>
      </c>
      <c r="C2" s="29" t="s">
        <v>26</v>
      </c>
      <c r="D2" s="29" t="s">
        <v>27</v>
      </c>
      <c r="E2" s="29" t="s">
        <v>28</v>
      </c>
      <c r="F2" s="29" t="s">
        <v>29</v>
      </c>
      <c r="G2" s="29" t="s">
        <v>10</v>
      </c>
      <c r="H2" s="30" t="s">
        <v>30</v>
      </c>
      <c r="I2" s="29" t="s">
        <v>31</v>
      </c>
      <c r="J2" s="29" t="s">
        <v>6</v>
      </c>
      <c r="K2" s="29" t="s">
        <v>32</v>
      </c>
      <c r="L2" s="29" t="s">
        <v>33</v>
      </c>
      <c r="M2" s="29" t="s">
        <v>34</v>
      </c>
      <c r="N2" s="29" t="s">
        <v>35</v>
      </c>
      <c r="O2" s="29" t="s">
        <v>36</v>
      </c>
    </row>
    <row r="3" spans="1:15" ht="12" customHeight="1">
      <c r="A3">
        <v>1</v>
      </c>
      <c r="B3" s="31" t="str">
        <f>実施計画書!H4</f>
        <v>岩手県</v>
      </c>
      <c r="C3" s="32" t="str">
        <f>実施計画書!C6</f>
        <v>大船渡市</v>
      </c>
      <c r="D3" s="32" t="str">
        <f>実施計画書!C7</f>
        <v>大船渡市結婚相談支援事業</v>
      </c>
      <c r="E3" s="32" t="str">
        <f>実施計画書!O12</f>
        <v>全国的に少子高齢化、人口減少が進行し、当市においても年々少子化が進行するとともに、進学や就職等による若者の流出が続いている。これに晩婚化、非婚化の進行が加わることで、当市はさらなる人口の減少を招くリスクに直面している。_x000D_このような中、大船渡市では少子化対策のための施策として子育てしやすい環境づくりの整備を中心とした施策を実施してきたところであるが、男女の出会いの場の創出等に関しての施策は特に実施していなかった。_x000D_平成27年度に市が実施した結婚意識調査によれば、結婚を望む男女の割合は77.3％となっている一方で、付き合っている人がいる男女の割合は32.6％となっており、結婚は望んでいても相手がいない方が４割いるという結果であった。_x000D_そのため、人口減少及び少子化等の対策として、未婚の男女のマッチングの相談、マッチングイベント等を実施する結婚支援事業として、平成28年度地域少子化対策重点推進交付金を活用して、当市における結婚支援につながる各種の取組をトータルコーディネートする「核」としての役割を担う結婚よろず相談所を開設し、より相談しやすくする実効性ある対応が可能な相談機能を備えるとともに、結婚相談所という形にとらわれることなく、男女を対象とした参加型イベントの開催や企業団体等による結婚応援推進事業を実施し、出会いの機会を広げる活動を実施してきたところである。_x000D_今後においては、本交付金事業を活用し、結婚支援拠点の機能強化による地域における結婚サポーターの配置・育成や、企業等を含めた結婚支援の拡充を図りつつ会員登録数を増加させていく。_x000D_また、総合的な結婚支援体制の構築のため、平成28年度に当市で開始した結婚応援パスポート事業について、平成29年度からは、平成28年度地域少子化対策重点推進交付金（28補正）を活用して県との連携体制を確保して事業に取り組む。_x000D__x000D__x000D_</v>
      </c>
      <c r="F3" s="32" t="str">
        <f>実施計画書!O17</f>
        <v>大船渡市まち・ひと・しごと創造総合戦略における基本目標は「大船渡で安心して家庭を築き、子どもを産み育てられるようにする。」である。また、重要業績評価指標は、以下のとおりであり、本事業においても、これと同様とする。_x000D_１　「安心して結婚・妊娠・出産・子育てができる環境にある」と答えた市民の割合　40.0％（H31年度）_x000D_２　結婚意識改革プロジェクト_x000D_・小中高生の子育て体験受講者数　550人（H31年度）_x000D_・「結婚したい」と答えた若年層の割合　85.0％（H31年度）_x000D_３　出会いと結婚まるごと応援プロジェクト_x000D_・婚活事業件数　５件（H31年度）_x000D_・結婚相談件数　100件（月当たり15件前後）（H31年度）_x000D_・婚活支援による結婚成立件数　10件（年間２件）（H31年度）_x000D__x000D__x000D__x000D_</v>
      </c>
      <c r="G3" s="32" t="str">
        <f>個1!C10</f>
        <v>結婚支援拠点の機能強化及びマッチング機会の促進と拡大強化に向けた取り組み</v>
      </c>
      <c r="H3" s="33">
        <f>個1!C12</f>
        <v>2587</v>
      </c>
      <c r="I3" s="32" t="str">
        <f>個1!M16</f>
        <v>　大船渡市では、「大船渡市まち・ひと・しごと創生総合戦略」により、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_x000D_　この中で、結婚に対する取り組みとして、結婚に関連すること（出会い、結婚、妊娠・出産、子育て）で悩みを抱えるすべての方（本人・家族・ 友人など）が気軽に相談できる窓口を開設し、専門家による相談体制構築とライフステージに応じた情報提供と総合的できめ細かな相談に応じる体制を整えるほか、他地域の先進事例であるマリッジサポーターの連携の取り組みを取り入れ、地域においてボランティアで縁結び活動をしたい「地域のお世話焼きさん」、独身従業員等の結婚への希望を叶えるための職場のお世話焼き役の「縁結びさん」を確保し、結婚に悩む男女や、子どもの結婚に悩む親などの相談に応じるなど、身近で草の根的に結婚を応援する仕組みを構築するとともに、出会いから結婚までのつながりある支援を行う結婚よろず相談・サポート事業を実施し、結婚から妊娠・出産、子育てを通じたあらゆるステージでの切れ目のない支援を展開している。_x000D_本個別事業は、これらの施策の連携により一層高い効果を発現するために大船渡市結婚相談支援センターの機能を強化するとともに、マッチング会員制度を拡充し、マッチング機会の拡大・強化を図るものである。_x000D__x000D__x000D__x000D__x000D_</v>
      </c>
      <c r="J3" s="32" t="str">
        <f>個1!M21</f>
        <v>個票１_x000D_結婚支援拠点の機能強化とマッチング機会の促進と拡大強化に向けた取り組み_x000D_平成28年度においては、結婚相談支援センターの場所が人目につきやすく、立地上、悩みを抱えた人が利用しにくいという問題があったため、センターの場所を移設し改善を図ったところであるが、それでもセンターを訪問して相談することに抵抗を感じる利用者が多かった。_x000D_そのため、平成29年度は、利用者の利便性の向上を課題とし、センターを訪問しなくてもセンターのサイト内の会員専用マイページ機能を追加することにより、会員、縁結びさん双方が、ウェブ上で相談の記録と閲覧が可能となるシステムを導入し、住民が利用しやすい体制を構築して、マッチング及びフォローアップの強化を図る。_x000D_なお、会員情報については、個人が特定されないようにするため、公開する情報はニックネームや年代等のみとする。_x000D__x000D_①結婚支援拠点（結婚よろず相談窓口）の機能強化_x000D_結婚支援計画策定と実施統括及び結婚支援拠点となる結婚よろず相談窓口（大船渡市結婚相談・支援センター内に設置）の運営と強化をするため、コーディネーター１名とアドバイザー１名が常駐し、結婚支援事業の企画・実施、統括、検証に取組むとともに、企業団体等と地域のつながりを活かしたお世話焼き役「縁結びさん」（本交付金の別事業個票２で実施）の役割を強化することで、結婚支援拠点としての機能強化を図り、独身男女の出会いから交際と結婚につなげる取組みを推進する。_x000D__x000D_１）コーディネーター_x000D_主にセンターの統括及び各事業の企画、コーディネートや企業への働きかけを行う。また、市内外の各種イベントにおいて出張相談窓口を開設するほか、センターが関わる交流機会を増やしていくとともに他の支援機関（社会福祉協議会等）が開催した婚活イベント参加者も含め、個別に電話等でフォローアップする。そして、結婚応援企業、縁結びさんの活動を支援し結婚支援拠点としての機能を強化する。_x000D__x000D_２）アドバイザー（常駐）_x000D_結婚に関連すること（出会い、結婚、妊娠・出産、子育て等）で悩みを抱えるすべての相談者（本人・家族・ 友人など）の多様な相談に対して、専門家アドバイザーと連携しながらワンストップできめ細かく相談に応じることで、結婚を躊躇している独身層のセンター入会増と出会いから交際と結婚につなげ取組む。_x000D_また、コーディネーターと同様、個別に電話等でのフォローアップを行うとともに、結婚応援企業、縁結びさんの活動を支援する。_x000D__x000D_３）専門家アドバイザー委嘱業務_x000D_結婚よろず相談窓口で相談者の結婚に関連した多様で専門的（法律・お金・妊娠・出産・子育て・健康・料理等）相談ニーズにワンストップで対応するために、専門家４名を委嘱し、相談に対する専門的なアドバイス体制を構築する。_x000D__x000D_②　マッチング会員制度の拡充によるマッチング機会の拡大と強化_x000D_独身男女の新規入会を促進するとともに、会員間のマッチング機会を拡大するために、会員制度を新たに追加し、出会いから交際と結婚につながる機会の拡大と強化を図る。_x000D__x000D_１）新会員制度となる（仮称）プチ会員を追加設定_x000D_マッチング機会を拡大するために、センターへの来所や有料入会に抵抗感があり入会に至らないでいる独身男女等に対して、「（仮称）プチ会員」を設定し、新規入会を促進する。_x000D_（プチ会員内容）_x000D_入会金：無料_x000D_登録料：無料_x000D_会員期限：１年（更新可）_x000D_情報公開：ホームページへプロフィール公開（似顔絵、年代、趣味・嗜好・性格、お相手への希望・メッセージ等）_x000D_※個人が特定される情報は公開しない。_x000D_マッチング：本会員からのマッチング申込みを受けることができる（プチ会員からのマッチング申込みは不可）_x000D_登録方法※：ホームページ（フォームからの登録）、郵送を可とする。_x000D_※必要書類のデジタル写真添付を可とする。_x000D__x000D_（本会員内容）_x000D_新たにIDとパスワードを発行して、本会員専用マイページへのログイン機能を追加し、ホームページ上で会員情報を閲覧（情報公開する内容はプチ会員と同じ）できるようにシステム構築するとともに、担当する縁結びさん及びセンターとの相談経過も記録・閲覧できる機能を追加し、縁結びさんの担当交代等に対しても円滑な引継ぎができる体制を構築することで、本会員へのきめ細かなフォローアップができ、支援の充実とマッチング機会の拡大強化が図られる。_x000D_なお、本会員についても、ホームページ上から会員申込できるフォームを新たに設置する。費用については、③のホームページリニューアルとシステム構築・保守管理業務に含む。_x000D__x000D_③ホームページリニューアルとシステム構築・保守管理業務_x000D_②の取組みに伴い、ホームページをリニューアルし、新会員制度の利用を推進することで、マッチング機会の拡大と強化を図る。_x000D_【実施する内容】_x000D_・　ホームページデザインのリニューアル_x000D_・　（仮称）プチ会員制度紹介ページ新設_x000D_・　本会員へのID・パスワードによるマイページ機能の追加_x000D_・　新設する会員マイページ内にてマッチング申込みができ、縁結びさんとセンターから会員に対するフォローアップ記録ページの追加_x000D_【委託料】小計1,050,000円_x000D_・　ホームページリニューアル・システム構築委託費　500,000円_x000D_・　ホームページ保守管理費　15,000円×12月＝180,000円_x000D_・　サーバー使用料＠10,000円×12月＝120,000円_x000D_・　ドメイン使用料＠10,000円／年_x000D_・　タブレット端末リース料（似顔絵作成兼出張ＰＲ用2台）@20,000円×12月＝240,000円_x000D__x000D_④新会員制度の広報業務_x000D_【実施する内容】_x000D_・　市広報掲載_x000D_・　地元FMラジオCM （１分×25本）_x000D_・　地元紙広告掲載 （モノクロ：２段２ツ割×６本）_x000D_・　SNSへのアカウント登録_x000D_・　チラシ配布先（市内世帯折込15,000部、結婚応援企業60社×40部＝2,400部、市役所関連施設100部）_x000D_・　ポスター掲出（市内300事業所）_x000D_【委託料】小計345,000円_x000D_・　印刷費　200,000円（④業務）_x000D_・　広告宣伝費　145,000円（④業務）_x000D_（内訳）地元ＦＭラジオＣＭ（１分ＣＭ＠1,000円×25本）：25,000円_x000D_地元紙広告掲載料（モノクロ：東海新報社２段２ツ割　＠20,000円×６本）：120,000円_x000D__x000D_□①～④の共通費用_x000D_【委託料】小計1,000,000円_x000D_・　企画・運営費　1,000,000円（①～④業務）_x000D_（積算根拠）_x000D_市役所臨時職員（有資格者）の賃金（日額8,940円）をもとに、委託業務に従事する職員の労務費及び諸経費を以下のとおり積算したもの。_x000D_日額8,940円／7.75H＝時給1,153円_x000D_①、②の業務に１日2.5時間程度を費やすと見込み、_x000D_2.5時間×1,153円×５日×52週＝749,450円_x000D_③の業務時間　54時間×1,153円＝62,262円_x000D_④の業務時間　50時間×1,153円＝57,650円_x000D_計　869,362円…(a)_x000D_(a)に雑費等の諸経費15％を見込み、869,362円×1.15＝999,766円≒1,000,000円_x000D__x000D_個票１の費用合計2,395,000円×1.08＝2,586,600円_x000D__x000D__x000D__x000D__x000D__x000D_</v>
      </c>
      <c r="K3" s="32" t="str">
        <f>個1!D22</f>
        <v>岩手県では、いきいき岩手結婚サポートセンター（ⅰ－サポ）を、県、市町村、主要民間団体による体制で設置・運営していますが、相談窓口は盛岡市と宮古市の２ヶ所であることから、当市中心部からの距離は片道で２時間程度の距離にある。そのため、本事業により身近な地域における結婚支援相談窓口を確保するものである。</v>
      </c>
      <c r="L3" s="32" t="str">
        <f>個1!D23</f>
        <v>当市では、平成28年度からは、地域少子化対策重点推進交付金を活用し、以前は単独で婚活イベントを実施していた社会福祉協議会と連携し、結婚支援に関係する事業を実施している。_x000D_また、地域・職場の縁結びさんとの連携の下で、独身男女の出会いから成婚までをボランティアで伴走支援していただく。_x000D_</v>
      </c>
      <c r="M3" s="32" t="str">
        <f>個1!M25</f>
        <v>・センター新規会員登録110名（プチ会員、本会員、イベント会員）_x000D_・平成29年４月１日から12カ月以内のセンター会員登録数200名（プチ会員、本会員、イベント会員）_x000D_・マッチング機会提供50回_x000D_・市広報掲載　15,800部×２回_x000D_・地元FMラジオCM　１分×25本_x000D_・地元紙広告掲載　発行部数13,700部×６回＝82,200部_x000D_・ＳＮＳ（facebook）アカウント登録　１件_x000D_・チラシ配布先　市内世帯折込15,000部_x000D_・ポスター掲出　市内約300事業所（商工会議所会員事業所数）_x000D_・結婚支援センター新規登録者のうち、地元ＦＭラジオＣＭをきっかけに登録した人数　　６人_x000D_※　算定根拠（対象想定人口（20~40代）11,113人（男5,858人、女5,255人）×男女未婚率男54％、女44.5％×対象世代ラジオ平均聴取率4.2％×意識喚起率（イノベーター）2.5％＝６人）_x000D_・結婚支援センター新規登録者のうち、新聞広告をきっかけに登録した人数　　23人_x000D_※　算定根拠（対象想定人口（20~40代）11,113人（男5,858人、女5,255人）×男女未婚率男54％、女44.5％×対象世代平均購読率16.7％×意識喚起率（イノベーター）2.5％＝23人）_x000D_・結婚支援センター登録者のうち、地元ＦＭラジオＣＭをきいたことがある人の割合　２割_x000D_※　既登録者がラジオCMを聴いた割合として。_x000D_・結婚支援センター登録者のうち、新聞広告を見たことがある人の割合　　４割_x000D_※　既登録者が広告を見た割合として。_x000D_・ＳＮＳアカウント作成後のページリーチ数　　4,500リーチ_x000D_※　算定根拠（１投稿当たり＠100人×５×９ヶ月）_x000D_・ホームページアクセス数　　27,000件_x000D_※　算定根拠（１月3,000ｐｖ×９ヶ月）_x000D__x000D__x000D_</v>
      </c>
      <c r="N3" s="43">
        <f>個1!M8</f>
        <v>1</v>
      </c>
      <c r="O3" s="43">
        <f>個1!M9</f>
        <v>1</v>
      </c>
    </row>
    <row r="4" spans="1:15" ht="12" customHeight="1">
      <c r="A4">
        <f>A3+1</f>
        <v>2</v>
      </c>
      <c r="B4" s="31" t="str">
        <f>B3</f>
        <v>岩手県</v>
      </c>
      <c r="C4" s="32" t="str">
        <f t="shared" ref="C4:E4" si="0">C3</f>
        <v>大船渡市</v>
      </c>
      <c r="D4" s="32" t="str">
        <f t="shared" si="0"/>
        <v>大船渡市結婚相談支援事業</v>
      </c>
      <c r="E4" s="32" t="str">
        <f t="shared" si="0"/>
        <v>全国的に少子高齢化、人口減少が進行し、当市においても年々少子化が進行するとともに、進学や就職等による若者の流出が続いている。これに晩婚化、非婚化の進行が加わることで、当市はさらなる人口の減少を招くリスクに直面している。_x000D_このような中、大船渡市では少子化対策のための施策として子育てしやすい環境づくりの整備を中心とした施策を実施してきたところであるが、男女の出会いの場の創出等に関しての施策は特に実施していなかった。_x000D_平成27年度に市が実施した結婚意識調査によれば、結婚を望む男女の割合は77.3％となっている一方で、付き合っている人がいる男女の割合は32.6％となっており、結婚は望んでいても相手がいない方が４割いるという結果であった。_x000D_そのため、人口減少及び少子化等の対策として、未婚の男女のマッチングの相談、マッチングイベント等を実施する結婚支援事業として、平成28年度地域少子化対策重点推進交付金を活用して、当市における結婚支援につながる各種の取組をトータルコーディネートする「核」としての役割を担う結婚よろず相談所を開設し、より相談しやすくする実効性ある対応が可能な相談機能を備えるとともに、結婚相談所という形にとらわれることなく、男女を対象とした参加型イベントの開催や企業団体等による結婚応援推進事業を実施し、出会いの機会を広げる活動を実施してきたところである。_x000D_今後においては、本交付金事業を活用し、結婚支援拠点の機能強化による地域における結婚サポーターの配置・育成や、企業等を含めた結婚支援の拡充を図りつつ会員登録数を増加させていく。_x000D_また、総合的な結婚支援体制の構築のため、平成28年度に当市で開始した結婚応援パスポート事業について、平成29年度からは、平成28年度地域少子化対策重点推進交付金（28補正）を活用して県との連携体制を確保して事業に取り組む。_x000D__x000D__x000D_</v>
      </c>
      <c r="F4" s="32" t="str">
        <f>F3</f>
        <v>大船渡市まち・ひと・しごと創造総合戦略における基本目標は「大船渡で安心して家庭を築き、子どもを産み育てられるようにする。」である。また、重要業績評価指標は、以下のとおりであり、本事業においても、これと同様とする。_x000D_１　「安心して結婚・妊娠・出産・子育てができる環境にある」と答えた市民の割合　40.0％（H31年度）_x000D_２　結婚意識改革プロジェクト_x000D_・小中高生の子育て体験受講者数　550人（H31年度）_x000D_・「結婚したい」と答えた若年層の割合　85.0％（H31年度）_x000D_３　出会いと結婚まるごと応援プロジェクト_x000D_・婚活事業件数　５件（H31年度）_x000D_・結婚相談件数　100件（月当たり15件前後）（H31年度）_x000D_・婚活支援による結婚成立件数　10件（年間２件）（H31年度）_x000D__x000D__x000D__x000D_</v>
      </c>
      <c r="G4" s="32" t="str">
        <f>個2!C10</f>
        <v>企業団体等の結婚支援の取組の拡大と強化</v>
      </c>
      <c r="H4" s="33">
        <f>個2!C12</f>
        <v>1322</v>
      </c>
      <c r="I4" s="32" t="str">
        <f>個2!M16</f>
        <v>　大船渡市では、「大船渡市まち・ひと・しごと創生総合戦略」により、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_x000D_　この中で、結婚に対する取り組みとして、結婚に関連すること（出会い、結婚、妊娠・出産、子育て）で悩みを抱えるすべての方（本人・家族・ 友人など）が気軽に相談できる窓口を開設し、専門家による相談体制構築とライフステージに応じた情報提供と総合的できめ細かな相談に応じる体制を整えるほか、他地域の先進事例であるマリッジサポーターの連携の取り組みを取り入れ、地域においてボランティアで縁結び活動をしたい「地域のお世話焼きさん」、独身従業員等の結婚への希望を叶えるための職場のお世話焼き役の「縁結びさん」を確保し、結婚に悩む男女や、子どもの結婚に悩む親などの相談に応じるなど、身近で草の根的に結婚を応援する仕組みを構築するとともに、出会いから結婚までのつながりある支援を行う結婚よろず相談・サポート事業を実施し、結婚から妊娠・出産、子育てを通じたあらゆるステージでの切れ目のない支援を展開している。_x000D_本個別事業は、縁結びさんに、新たな役割を設けることで、出会いの機会を拡大し交際や結婚へとつなげられるように支援するとともに、縁結びさんの登録を拡大させるため、対象要件を拡大し、結婚応援企業及び地域の縁結びさんの登録を推進強化するものである。_x000D__x000D__x000D__x000D__x000D_</v>
      </c>
      <c r="J4" s="32" t="str">
        <f>個2!M21</f>
        <v>個票２　企業団体等の結婚支援の取組の拡大と強化_x000D_企業・団体等のつながりを活かして独身従業員等の結婚への希望を叶えるため、結婚応援に取組む結婚応援企業（市が委託して実施している結婚支援事業に協賛する企業として、結婚相談支援センターに登録した企業。主な役割は、結婚パスポート事業への協賛や、企業同士の自然な出会いの場のセッティング等）の募集と拡大するとともに、企業・団体等の中に職場のお世話焼き役の「縁結びさん」（平成28年度から設置）の設置を促進し、地域のつながりを活かした地域の縁結びさんとの連携による複数の企業・団体等の間で男女の出会いの場の創出から結婚に至る交流の実施を促進する。_x000D_取り組みの内容は、縁結びさんに、これまでは行っていなかった本交付金事業で実施するほかの事業（企業団体等の出会い交流イベントや結婚応援パスポート事業等）の情報提供という役割を新たに設けることで、出会いの機会を拡大し交際や結婚へとつなげられるように支援する（ハラスメントの危険性をはらむ助言、相談業務は行わない）。また、縁結びさんの登録を拡大させるため、対象要件を拡大するとともに、募集説明会や出張PRの機会を活用し、結婚応援企業及び地域の縁結びさんの登録を推進強化する。_x000D__x000D_①結婚応援企業普及推進役設置事業_x000D_企業団体等の独身従業員等の結婚への希望を叶えるための取組として、結婚応援に取組む結婚応援企業の登録を拡大するために、企業・団体等に対して積極的な普及推進に取組む「結婚応援企業普及推進員（結婚応援大使）」を拡大設置し、企業団体等のつながりを活かした地域社会全体で結婚支援する機運の醸成を図る。_x000D_普及推進員には委嘱状及び登録証（兼名刺）を交付し、広く市民に公表し、円滑な普及推進業務を促進する。_x000D_【対象者及び実施方法】_x000D_市内の多様な主体（市、地域の経済団体、漁業、農業、観光、体育、企業、NPO、学校、専門家等の多様な関係者等）で代表経験やリーダーシップをもって、広く結婚応援企業の募集を推進できる方。_x000D_（既に大船渡商工会議所、社会福祉法人大船渡市社会福祉協議会、市内協同組合等の代表者に委嘱しており、今後も拡大する予定）_x000D_【委託料】小計280,000円_x000D_・　謝金（普及推進員委嘱費）10,000円×21人＝210,000円_x000D_・　企画、運営費　70,000円_x000D_（積算根拠）_x000D_市役所臨時職員（有資格者）の賃金（日額8,940円）をもとに、委託業務に従事する職員の労務費及び諸経費を以下のとおり積算したもの。_x000D_日額8,940円／7.75H＝時給1,153円_x000D_①の業務に次の時間を費やすと見込み、_x000D_・企画、委嘱状の交付等の事前準備　11時間_x000D_・大使への就任依頼及び役割の説明等　１人２時間×21名＝42時間_x000D_計53時間×1,153円＝61,109円…(a)_x000D_(a)に雑費等の諸経費15％を見込み、61,109円×1.15＝70,275円≒70,000円_x000D__x000D_②結婚応援企業内と地域で結婚支援に取組む縁結びさん募集・育成・強化事業_x000D_【対象者及び実施方法】_x000D_＞結婚応援企業_x000D_（役割）_x000D_市が委託して実施している結婚支援事業に協賛する企業として、結婚相談支援センターに登録した企業です。主な役割は、結婚パスポート事業への協賛や、企業同士の自然な出会いの場のセッティング等_x000D_（対象）_x000D_・大船渡市内に所在する企業・団体（部署、支店、工場等の単位も可）_x000D_・大船渡市出身者が創業、経営、所属する企業・団体（部署、支店、工場等の単位も可）_x000D_＞地域の縁結びさん_x000D_（対象）_x000D_・20 歳以上の原則既婚者で、大船渡市結婚相談・支援センター（以下、センターという）が実施する講習会または研修を１回以上受講し、ボランティアで活動できる方_x000D_※　これまで、対象要件を市内在住者に限定していたものを市外在住者にも拡大し、広域的に支援に取り組む。_x000D_１）結婚応援企業及び地域の縁結びさんの募集推進、交流企画支援、広報業務（募集説明会開催、市広報掲載、市広報チラシ折込、企業訪問、出張PR）_x000D_市内企業に対し、結婚応援企業への登録を働きかける。（対象：１日１社×20日×12月＝240社）_x000D_また、首都圏で大船渡市とかかわりのある企業へも働きかけるため、市が首都圏で開催するイベントに合わせて、出張PRを行う。_x000D_・　11月 首都圏さんりく大船渡人会の集い　参加者見込100名（会員約1200名、平成28年度参加者数）_x000D_・　９月 三陸・大船渡 東京タワーさんままつり　来場見込約3333人（平成28年度）_x000D_・　市内PR機会（８月三陸・大船渡夏祭り、10月大船渡市産業まつり等）来場見込4000人_x000D_【委託料】小計504,000円_x000D_・　旅費交通費　50,000円×2回=100,000円_x000D_（東京－大船渡間　市の旅費規程に基づき積算）_x000D_・　印刷費（結婚応援企業、縁結びさん募集チラシ）@5.72円×17,500部×２種＝200,200円≒200,000円_x000D_（配布先）市全戸配布15,800部（H29年度発行部数）、結婚応援企業60社×25部＝1,500部、市関連施設200部_x000D_・　広告宣伝費　52,000×2回＝104,000円_x000D_（内訳）地元ＦＭラジオＣＭ（１分ＣＭ＠1,000円×10本）：10,000円_x000D_地元紙広告掲載料（モノクロ：東海新報社２段２ツ割　＠20,000円×２本）：40,000円_x000D_ＳＮＳ広告掲載（facebook公告＠1,000円×２本）：2,000円_x000D_計52,000円_x000D_・　印刷費（縁結びさん登録証兼名刺）100人×1,000円＝100,000円_x000D__x000D_２）地域の縁結びさん養成講座_x000D_地域の縁結びさんを養成するための養成講座を開催する。_x000D_・　養成講座は、新規に地域の縁結びさんを希望する方を対象として開催します。_x000D_・　センターの理念・概要、個人情報保護に関する事項、ハラスメントに関すること、心得（傾聴、質問力等）について、縁結びさんとして活動するための基本的なことについて学んで頂きます。_x000D_（20人×４回＝80人）_x000D__x000D_３）地域の縁結びさんスキルアップ講習会開催_x000D_地域の縁結びさんのスキルアップのため、スキルアップ講習会を開催する。なお、開催に係る費用の節減のため、講習会の内容をDVDで制作し、今後の縁結びさんの養成に活用する。_x000D_・　スキルアップ講習会は、既に養成講座を受講した縁結びさんを対象として、対人コミュニケーション等の講習によるスキルアップと縁結びさん相互の情報交流機会とし、継続的なスキル向上と縁結びさんのネットワークを広げていくことで、縁結びさんのモチベーション維持とともに、つながりを活かした情報提供と新規登録活動等を推進していくことを目的として開催します。_x000D_（40人×２回＝80人）_x000D_【委託料】小計140,000円_x000D_・　講師謝金@20,000円×２回＝40,000円_x000D_・　講師旅費交通費@50,000円×２回＝100,000円_x000D_※首都圏からの講師を想定。積算内容は出張PRと同じ。_x000D__x000D_４）結婚応援企業の職場の縁結びさん及び地域の縁結びさんの情報交換交流会開催業務_x000D_職場の縁結びさんと地域の縁結びさんの情報交換交流会を開催し、企業と地域による結婚支援に関する連携の強化を図る。_x000D_（20人×１２回＝240人）_x000D__x000D_□①、②の共通費用_x000D_【委託料】小計300,000円_x000D_・　企画、運営費　300,000円_x000D_（積算根拠）_x000D_市役所臨時職員（有資格者）の賃金（日額8,940円）をもとに、委託業務に従事する職員の労務費及び諸経費を以下のとおり積算したもの。_x000D_日額8,940円／7.75H＝時給1,153円_x000D_②の業務に次の時間を費やすと見込み、_x000D_市内企業への結婚応援企業登録の働きかけ　46.5時間_x000D_養成講座、講習会の企画、開催等（６回、各10時間）　60時間_x000D_情報交流会開催の企画、開催等（12回、各10時間）120時間_x000D_226.5時間×1,153円＝261,155円…(b)_x000D_(b)に雑費等の諸経費15％を見込み、261,155円×1.15＝300,328円≒300,000円_x000D__x000D_個票２の費用合計　1,224,000円×1.08＝1,321,920円_x000D__x000D_【次年度以降の方向性】_x000D_次年度以降も結婚応援企業の募集を継続して、職場のお世話焼き役の「縁結びさん」の設置を促進し、地域のつながりを活かした地域の縁結びさんとの連携による複数の企業・団体等の間で男女の出会いの場の創出から結婚に至る交流の実施を促進していく。_x000D__x000D_横展開した事業_x000D_　福井県　職場のめいわくありがた縁結び_x000D_・職場内結婚サポーター設置_x000D_・結婚応援企業登録制度、普及推進員委嘱_x000D__x000D__x000D__x000D__x000D_</v>
      </c>
      <c r="K4" s="32" t="str">
        <f>個2!D22</f>
        <v>　岩手県では、いきいき岩手結婚サポートセンター（ⅰ－サポ）を、県、市町村、主要民間団体による体制で設置・運営していますが、相談窓口は盛岡市と宮古市の２ヶ所であることから、当市中心部からの距離は片道で２時間程度の距離にある。本事業では、結婚相談につなげる”裾野”を広げる役割を担っており、ⅰ－サポや当市結婚相談支援センターとの相乗効果を図る。</v>
      </c>
      <c r="L4" s="32" t="str">
        <f>個2!D23</f>
        <v>　本事業への参加者は、市内の商工会や漁業協同組合等を通じて周知を図るとともに参加者等の募集もこれら団体を通じて行う予定である。また、その後のフォローアップについてもこれらの団体と連携して実施する。</v>
      </c>
      <c r="M4" s="32" t="str">
        <f>個2!M25</f>
        <v>①結婚応援企業普及推進役設置事業_x000D_平成29年度末の結婚応援企業登録数　50社_x000D_②結婚応援企業内と地域で結婚支援に取り組み縁結びさん募集・育成・強化事業_x000D_平成29年度末の結婚応援企業登録数　50社（②-(1)）_x000D_結婚応援企業への登録を働きかけた企業の数　240社（②-(1)）_x000D_出張PR回数　２回（②-(1)）_x000D_平成29年度末の地域の縁結びさんセンター登録数　12人（②-(2)）_x000D_市広報掲載　15,800部×２回（②-(1)、(2)）_x000D_市広報誌を読んだことがきっかけで地域の縁結びさんに興味を持った方の数　24人（市内地区公民館単位で１名×掲載回数２回、養成講座開催時のアンケートで調査）（②-(2)）_x000D_地元FMラジオCM　１分×10本（②-(1)、(2)）_x000D_地元FMラジオCMに係るリーチ数　（対象想定人口（20~40代）11,113人（男5,858人、女5,255人）×男女未婚率男54％、女44.5％×対象世代ラジオ平均聴取率4.2％＝231人_x000D_地元FMラジオCMの認知率　100％_x000D_地元FMラジオCMを聞いたことがきっかけで地域の縁結びさんに興味を持った方の数　24人（市内地区公民館単位で１名×掲載回数２回、養成講座開催時のアンケートで調査）（②-(2)）_x000D_地元紙広告掲載　発行部数13,700部×２回＝27,400部（②-(1)、(2)）_x000D_地元紙広告掲載に係るリーチ数　8,600リーチ（②-（1）、（2）（算定根拠：地元紙（東海新報）の市内購読数8,600部）_x000D_地元紙広告掲載の認知率　100％_x000D_地元紙広告を読んだことがきっかけで地域の縁結びさんに興味を持った方の数　24人（市内地区公民館単位で１名×掲載回数２回、養成講座開催時のアンケートで調査）（②-(2)）_x000D_SNS広告掲載　２本（②-(1)、(2)）_x000D_SNSアカウント作成後の広告投稿に係るリーチ数　200リーチ（②-（1）、（2）（算定根拠＠100人×２本）_x000D_SNS広告の認知率　100％_x000D_SNS広告がきっかけで地域の縁結びさんに興味を持った方の数　24人（市内地区公民館単位で１名×掲載回数２回、養成講座開催時のアンケートで調査）（②-(2)）_x000D_地域の縁結びさん養成講座受講者数　80人（②-(2)）_x000D_地域の縁結びさん養成講座受講後、地域の縁結びさんとして登録した登録者数　12人※②のKPI４行目、平成29年度末の地域の縁結びさんセンター登録数の再掲_x000D_地域の縁結びさんスキルアップ講習会受講者数　80人（②-(3)）_x000D_スキルアップ講習会に参加した縁結びさんの活動意義・意識がさらに高まったと感じた人の割合　30％（②－(3)）_x000D_職場の縁結びさんと地域の縁結びさんとの情報交流会参加者数　240人（②-(4)）_x000D_職場の縁結びさんと地域の縁結びさんとの情報交流会がきっかけでお見合いが成立した回数（15組）※下段30組の内数_x000D_平成29年度末までのお見合い成立回数　30組（60人）（②－(5)）_x000D__x000D__x000D_</v>
      </c>
      <c r="N4" s="43">
        <f>個2!M8</f>
        <v>1</v>
      </c>
      <c r="O4" s="43">
        <f>個2!M9</f>
        <v>3</v>
      </c>
    </row>
    <row r="5" spans="1:15" ht="12" customHeight="1">
      <c r="A5">
        <f t="shared" ref="A5:A10" si="1">A4+1</f>
        <v>3</v>
      </c>
      <c r="B5" s="31" t="str">
        <f t="shared" ref="B5:B10" si="2">B4</f>
        <v>岩手県</v>
      </c>
      <c r="C5" s="32" t="str">
        <f t="shared" ref="C5:C10" si="3">C4</f>
        <v>大船渡市</v>
      </c>
      <c r="D5" s="32" t="str">
        <f t="shared" ref="D5:D10" si="4">D4</f>
        <v>大船渡市結婚相談支援事業</v>
      </c>
      <c r="E5" s="32" t="str">
        <f t="shared" ref="E5:E10" si="5">E4</f>
        <v>全国的に少子高齢化、人口減少が進行し、当市においても年々少子化が進行するとともに、進学や就職等による若者の流出が続いている。これに晩婚化、非婚化の進行が加わることで、当市はさらなる人口の減少を招くリスクに直面している。_x000D_このような中、大船渡市では少子化対策のための施策として子育てしやすい環境づくりの整備を中心とした施策を実施してきたところであるが、男女の出会いの場の創出等に関しての施策は特に実施していなかった。_x000D_平成27年度に市が実施した結婚意識調査によれば、結婚を望む男女の割合は77.3％となっている一方で、付き合っている人がいる男女の割合は32.6％となっており、結婚は望んでいても相手がいない方が４割いるという結果であった。_x000D_そのため、人口減少及び少子化等の対策として、未婚の男女のマッチングの相談、マッチングイベント等を実施する結婚支援事業として、平成28年度地域少子化対策重点推進交付金を活用して、当市における結婚支援につながる各種の取組をトータルコーディネートする「核」としての役割を担う結婚よろず相談所を開設し、より相談しやすくする実効性ある対応が可能な相談機能を備えるとともに、結婚相談所という形にとらわれることなく、男女を対象とした参加型イベントの開催や企業団体等による結婚応援推進事業を実施し、出会いの機会を広げる活動を実施してきたところである。_x000D_今後においては、本交付金事業を活用し、結婚支援拠点の機能強化による地域における結婚サポーターの配置・育成や、企業等を含めた結婚支援の拡充を図りつつ会員登録数を増加させていく。_x000D_また、総合的な結婚支援体制の構築のため、平成28年度に当市で開始した結婚応援パスポート事業について、平成29年度からは、平成28年度地域少子化対策重点推進交付金（28補正）を活用して県との連携体制を確保して事業に取り組む。_x000D__x000D__x000D_</v>
      </c>
      <c r="F5" s="32" t="str">
        <f t="shared" ref="F5:F10" si="6">F4</f>
        <v>大船渡市まち・ひと・しごと創造総合戦略における基本目標は「大船渡で安心して家庭を築き、子どもを産み育てられるようにする。」である。また、重要業績評価指標は、以下のとおりであり、本事業においても、これと同様とする。_x000D_１　「安心して結婚・妊娠・出産・子育てができる環境にある」と答えた市民の割合　40.0％（H31年度）_x000D_２　結婚意識改革プロジェクト_x000D_・小中高生の子育て体験受講者数　550人（H31年度）_x000D_・「結婚したい」と答えた若年層の割合　85.0％（H31年度）_x000D_３　出会いと結婚まるごと応援プロジェクト_x000D_・婚活事業件数　５件（H31年度）_x000D_・結婚相談件数　100件（月当たり15件前後）（H31年度）_x000D_・婚活支援による結婚成立件数　10件（年間２件）（H31年度）_x000D__x000D__x000D__x000D_</v>
      </c>
      <c r="G5" s="32" t="str">
        <f>個3!C10</f>
        <v>複数企業間等での出会いから結婚につながる交流機会の拡大と強化</v>
      </c>
      <c r="H5" s="33">
        <f>個3!C12</f>
        <v>1614</v>
      </c>
      <c r="I5" s="32" t="str">
        <f>個3!M16</f>
        <v>　大船渡市では、「大船渡市まち・ひと・しごと創生総合戦略」により、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_x000D_　この中で、結婚に対する取り組みとして、結婚に関連すること（出会い、結婚、妊娠・出産、子育て）で悩みを抱えるすべての方（本人・家族・ 友人など）が気軽に相談できる窓口を開設し、専門家による相談体制構築とライフステージに応じた情報提供と総合的できめ細かな相談に応じる体制を整えるほか、他地域の先進事例であるマリッジサポーターの連携の取り組みを取り入れ、地域においてボランティアで縁結び活動をしたい「地域のお世話焼きさん」、独身従業員等の結婚への希望を叶えるための職場のお世話焼き役の「縁結びさん」を確保し、結婚に悩む男女や、子どもの結婚に悩む親などの相談に応じるなど、身近で草の根的に結婚を応援する仕組みを構築するとともに、出会いから結婚までのつながりある支援を行う結婚よろず相談・サポート事業を実施し、結婚から妊娠・出産、子育てを通じたあらゆるステージでの切れ目のない支援を展開している。_x000D_本個別事業は、企業・団体等の独身従業員が、女性からの視点で女性が気軽に楽しく参加できる会を発足させ、その会と男性従業員との自然な出会いの機会を企画し、カップリングを支援するものです。_x000D__x000D__x000D__x000D__x000D_</v>
      </c>
      <c r="J5" s="32" t="str">
        <f>個3!M23</f>
        <v>個票３　複数企業間等での出会いから結婚につながる交流機会の拡大と強化_x000D_複数の企業・団体等の独身従業員等の結婚への希望を叶えるために、①（仮称）おおふなと女子会を新たに発足させ、女性からの視点で女性が気軽に楽しく参加できる、②交流機会の企画及び③魅力アップ機会づくりに取組むことで、企業・団体等が連携して出会いの機会を創出する取組みを促進・支援するとともに、結婚に向けたカップリングを支援します。_x000D_これまでの婚活イベントは、イベント時間内での出会い提供とカップリングを重視した一般的な短期決戦型の婚活交流企画を実施してきました。また、婚活イベントの参加申込は、男性は定員を大きく上回るものの、女性参加申込は定員を下回ることがほとんどでした。_x000D_交流企画の参加者アンケート結果から、告白型のカップリングでは、女性からも気に入った男性に告白できる方式を希望する声や、1回のイベントでのカップリングに固執することなく、気軽に継続して参加することができる企画を希望する声が多くありました。このことから、参加対象となる未婚女性と既婚女性も含めた幅広い年代の女性（２０～４０代）を対象とした女子会を発足し、この中で、女性目線で参加者が交流しやすい交流イベント・魅力アップ企画内容やカップリング方式等についてのアイディアを出してもらうとともに、それらを実施するにあたり、女子会参加者の交友関係などへの口コミや、SNSを利用した周知活動を展開することにより、女性の参加を促進し、出会いから交際結婚に向けて効果的な機会提供の強化を図ろうとするものです。_x000D__x000D_①（仮称）おおふなと女子会発足運営業務_x000D_企業・団体等の独身従業員等の結婚への希望を叶えるためにするために、女性目線で女性が参加したくなる交流イベントの企画や魅力アップ機会等の内容を検討・企画する（仮称）おおふなと女子会を発足し、独身女性の交流機会への参加促進を図ることで、出会いから交際と結婚に向けて支援の強化を図ります。_x000D__x000D_（対象者及び実施方法）_x000D_・企業団体等の10代から30代の女性を中心として、市広報、SNS等で募集（20人）_x000D_１）大船渡にあるもの探しとやってみたいこと探し_x000D_２）参加してみたい交流企画とコピーを考えよう_x000D_３）地域を輝かせる女子力アップの中身とは？ _x000D_４）オシャレなパーティーを楽しめる地域にするためには？_x000D__x000D_【委託料】小計100,000円_x000D_・企画、運営費　100,000円_x000D_（積算根拠）_x000D_市役所臨時職員（有資格者）の賃金（日額8,940円）をもとに、委託業務に従事する職員の労務費及び諸経費を以下のとおり積算したもの。_x000D_日額8,940円／7.75H＝時給1,153円_x000D_①の業務に次の時間を費やすと見込み、_x000D_女子会発足のための準備業務　75.5時間_x000D_75.5時間×1,153円＝87,052円…(a)_x000D_(a)に雑費等の諸経費15％を見込み、87,052円×1.15＝100,110円≒100,000円_x000D__x000D_②企業団体等の出会い交流イベントの企画実施業務_x000D_複数の企業・団体等の独身従業員等の結婚への希望を叶えるために、大船渡の代表的な地域資源（海、カキ、ホタテ、ウニ、アワビ等）を活用した体験型の交流企画や地域間連携交流企画を柱として、（仮称）おおふなと女子会を中心に企画する交流イベントを開催し、男女が集まりやすく楽しく交流できる機会を提供する。_x000D_また、実施するイベントには、体験する内容の専門家を講師として依頼し、準備段階では、参加者への事前準備講習、実施当日には体験ガイド役として参加して頂き、体験型交流イベントでの円滑な交流促進を図るとともに、安心安全に実行できるように配慮する。_x000D_なお、縁結びさんは、結婚応援企業及び地域で参加推進し、未入会の参加者に対しては、センターの新会員制度の広報および新規入会登録を積極的に促し、結婚に向けた行動を喚起させる。_x000D__x000D_【対象者及び実施方法】_x000D_（内容：例）_x000D_＞「地域おこし！Ｓ級体験を開発しよう！」_x000D_（仮称）おおふなと女子会による地域の魅力を活かした季節で楽しめる体験型交流企画を実施するため、その準備から参加してもらうことで出会いから交際と結婚に向けて支援します。_x000D_・①ワークショップ：準備から楽しもう_x000D_・②交流イベント：体験型交流イベントを楽しもう_x000D_（交流イベント例）Ｓ級グルメを開発しよう、シュノーケリング＆マリンクルーズと海の上での漁師飯、アウトドア三昧！山登りor潮風トレイルとテント泊＆BBQ、地域間連携相互交流企画_x000D_（対象）独身男女各20人　計40人_x000D_ワークショップ１回_x000D_交流会１回　　　　　計２回×４回＝８回　　40人×８回＝320名_x000D__x000D_【委託料】小計680,000円_x000D_・印刷費（チラシ17,500部：＠4.81円×17,500部＝84,175円・ポスター300部：@52.75円×300部＝15,825円）　100,000円_x000D_（配布先）チラシ：市全戸配布15,800部（H29年度発行部数）、結婚応援企業60社×25部＝1,500部、市関連施設200部、ポスター結婚応援企業60社×3部＝180部、市関連施設120部_x000D_・デザイン委託費　50,000円_x000D_・講師謝金　＠20,000円×4回＝80,000円_x000D_・保険料15,000円×4回＝60,000円_x000D_・広告宣伝費　50,000円_x000D_（内訳）地元ＦＭラジオＣＭ（１分ＣＭ＠1,000円×10本）：10,000円_x000D_地元紙広告掲載料（モノクロ：東海新報社２段２ツ割　＠20,000円×２本）：40,000円_x000D_・企画、運営費　340,000円_x000D_（積算根拠）_x000D_市役所臨時職員（有資格者）の賃金（日額8,940円）をもとに、委託業務に従事する職員の労務費及び諸経費を以下のとおり積算したもの。_x000D_日額8,940円／7.75H＝時給1,153円_x000D_②の業務に次の時間を費やすと見込み、_x000D_イベントの企画等　56.5時間_x000D_ワークショップ開催の企画、開催等（４回、準備（交流イベント含む）16時間、開催４時間）　80時間_x000D_交流イベントの開催の企画、開催等（４回、開催10時間）　40時間_x000D_イベント終了後のフォロー等（80人×１時間）　80時間_x000D_256.5時間×1,153円＝295,745円…(b)_x000D_(b)に雑費等の諸経費15％を見込み、295,745円×1.15＝340,107円≒340,000円_x000D__x000D_③魅力アップ機会と実践交流機会の提供_x000D_複数の企業・団体等の独身従業員等の結婚への希望を叶えるために、独身の若者を主な対象として、各々が持つ結婚に向けた不安の解消や身だしなみや作法（マナー）、異性へのアプローチ方法等のコミュニケーションスキルを身につける講座を通して、参加者が自分自身の課題を発見・改善し、その実践的な交流機会を設けてその効果を体感することを柱として、（仮称）おおふなと女子会が中心となって男性・女性向けの魅力アップ機会と実践交流イベントを企画・開催し、独身男女が自信を持って積極的に異性と向き合える心構えを養い結婚に向けて支援します。_x000D_なお、魅力アップ機会の提供には、地域のお店の人も講師となり、専門店ならではの専門知識や情報、魅力アップにつながるコツを掴めるように工夫し、独身者と地域のお店の継続的な関係性作りの促進を図る。_x000D_また、縁結びさんは、結婚応援企業及び地域で参加推進し、未入会の参加者に対しては、センターの新会員制度の広報および新規入会登録を積極的に促し、結婚に向けた行動喚起を図ります。_x000D__x000D_【対象者及び実施方法】_x000D_＞講座内容（例）※女子会メンバーからの起案を優先して講座内容の組み立てを行います。_x000D_ア　男性の魅力アップ機会：20歳以上の独身男性_x000D_１）コミュニケーション＆マナー「女性との実践会話コミュニケーション＆マナー」_x000D_２）第一印象アップ「オシャレを楽しむ」_x000D_３）自分をミガク！「一人ひとりがブランド！ブランディングで変わる」_x000D_※講座終了後に実践交流イベントを開催_x000D_講座参加者（見込）20人×3回＝60人_x000D__x000D_イ　女性の魅力アップ機会：20歳以上の独身女性　定員予定20名_x000D_＞講座内容（例）※女子会メンバーからの起案を優先して講座内容の組み立てを行います。_x000D_１）コミュニケーション＆マナー「男の心をつかむ実践会話術とコミュニケーション＆マナー」_x000D_２）第一印象アップ「男性が好むコーディネート」_x000D_３）自分をミガク！「一人ひとりがブランド！ブランディングで変わる」 _x000D_※講座終了後に実践交流イベントを開催_x000D_講座参加者（見込）　20人×3回＝60人_x000D__x000D_ウ　実践交流イベント_x000D_ア、イの参加者に対し、講座を活かすための実践的な交流機会を設けて、その効果を体感し、積極的に異性と向き合える心構えを養い結婚に向けて支援します。_x000D_・参加予定　40人（男性２０人、女性２０人）_x000D_※男性は、講座継続参加に限り参加可能。_x000D__x000D_【委託料】小計714,000円_x000D_・講座講師謝金　20,000円×6回＝120,000円（ア、イそれぞれ３回）_x000D_・講師旅費交通費　10,000円×6回＝60,000円（ア、イそれぞれ３回）_x000D_・印刷費（チラシ17,500部：＠4.81円×17,500部＝84,175円・ポスター300部：@52.75円×300部＝15,825円）　100,000円（ア～ウの開催に係るチラシ、ポスター）_x000D_（配布先）チラシ：市全戸配布15,800部（H29年度発行部数）、結婚応援企業60社×25部＝1,500部、市関連施設200部、ポスター結婚応援企業60社×3部＝180部、市関連施設120部_x000D_・デザイン委託費　50,000円_x000D_・宣伝広告費　50,000円_x000D_（内訳）地元ＦＭラジオＣＭ（１分ＣＭ＠1,000円×10本）：10,000円_x000D_地元紙広告掲載料（モノクロ：東海新報社２段２ツ割　＠20,000円×２本）：40,000円_x000D_・企画運営費　334,000円_x000D_（積算根拠）_x000D_市役所臨時職員（有資格者）の賃金（日額8,940円）をもとに、委託業務に従事する職員の労務費及び諸経費を以下のとおり積算したもの。_x000D_日額8,940円／7.75H＝時給1,153円_x000D_②の業務に次の時間を費やすと見込み、_x000D_魅力アップ講座の開催内容に関する女子会開催　72時間（講座１回につき女子会２回開催として、４時間×２回×６回＝48時間、女子会開催のための準備　６回×４時間＝24時間）_x000D_男性向け魅力アップ講座の企画、開催等（３回、準備16時間、開催４時間）　60時間_x000D_女性向け魅力アップ講座の企画、開催等（３回、準備16時間、開催４時間）　60時間 _x000D_実践交流イベントの企画、開催等　60時間_x000D_252時間×1,153円＝290,556円…(c)_x000D_(c)に雑費等の諸経費15％を見込み、290,556円×1.15＝334,139円≒334,000円_x000D_個票③の費用合計1,494,000円×1.08＝1,613,520円_x000D__x000D_横展開した事業_x000D_　福井県　結婚につながる実践力向上事業_x000D__x000D__x000D__x000D__x000D_</v>
      </c>
      <c r="K5" s="32" t="str">
        <f>個3!D24</f>
        <v>　岩手県では、いきいき岩手結婚サポートセンター（ⅰ－サポ）を、県、市町村、主要民間団体による体制で設置・運営していますが、相談窓口は盛岡市と宮古市の２ヶ所であることから、当市中心部からの距離は片道で２時間程度の距離にある。本事業では、結婚相談につなげる”裾野”を広げる役割を担っており、ⅰ－サポや当市結婚相談支援センターとの相乗効果を図る。</v>
      </c>
      <c r="L5" s="32" t="str">
        <f>個3!D25</f>
        <v>　本事業への参加者は、市内の商工会や漁業協同組合等を通じて周知を図るとともに参加者等の募集もこれら団体を通じて行う予定である。また、その後のフォローアップについてもこれらの団体と連携して実施する。</v>
      </c>
      <c r="M5" s="32" t="str">
        <f>個3!M27</f>
        <v>おおふなと女子会参加者　20人（①）_x000D_おおふなと女子会に参加して、結婚支援活動に対する意識がさらに高まったと感じた人の割合　30％（①）_x000D_おおふなと女子会への応援企業からの参加率・目標参加人数及び達成率　40％（20人／H29結婚応援企業の目標数50社）、20人、100％（①）_x000D_地域おこしS級体験ワークショップ目標参加者数及び達成率　男女各20人×４回＝160人、100％（②）_x000D_地域おこしS級体験ワークショップに次も参加したいと思った参加者の割合　40％（②）_x000D_地域おこしS級体験ワークショップの参加を友人等にも薦めたいと思った参加者の割合　25％（②）_x000D_地域おこしS級体験交流イベント目標参加者数及び達成率　男女各20人×４回＝160人、100％（②）_x000D_地域おこしS級体験交流イベントに次も参加したいと思った参加者の割合　40％（②）_x000D_地域おこしS級体験交流イベントの参加を友人等にも薦めたいと思った参加者の割合　25％（②）_x000D_地域おこしS級体験参加者中、センター未入会者への入会の働きかけ　80人（160人中、未入会者が半数と見込み50％）（②）_x000D_魅力アップ講座目標参加者数及び達成率　男女各20人×３回＝120人、100％（③）_x000D_自分磨きへの意識が高まったとアンケートで答えた人の割合50％（③）_x000D_婚活への意欲が高まった参加者の割合　100％（③）_x000D_センター新規登録者（入会・メルマガ登録）②、③の参加者×25％＝50名（②、③）_x000D_カップリング40人×25％＝１0人（5組）（③）_x000D_地元ＦＭラジオＣＭをきっかけに参加した人数　　６人(③）_x000D_※　新規会員登録数と同程度と見込んだ人数_x000D_新聞広告をきっかけに参加した人数　　23人(③）_x000D_※　新規会員登録数と同程度と見込んだ人数_x000D_参加者のうち、地元ＦＭラジオＣＭをきいたことがある人の割合　２割(③）_x000D_※　既登録者がラジオCMを聴いた割合として。_x000D_参加者のうち、新聞広告を見たことがある人の割合　　４割(③）_x000D_※　既登録者が広告を見た割合として。_x000D_ＳＮＳアカウント作成後の当該イベント投稿に係るリーチ数　　700リーチ(③）_x000D_※　算定根拠（１投稿当たり＠100人×（講座６回、交流会１回））_x000D_実践交流機会目標参加者数及び達成率　40人（③）、100％（③）_x000D_実践交流機会に次も参加したいと思った参加者の割合　40％（③）_x000D_交流機会の参加を友人等にも薦めたいと思った参加者の割合　25％（③）"       _x000D__x000D__x000D_</v>
      </c>
      <c r="N5" s="43">
        <f>個3!M8</f>
        <v>1</v>
      </c>
      <c r="O5" s="43">
        <f>個3!M9</f>
        <v>3</v>
      </c>
    </row>
    <row r="6" spans="1:15" ht="12" customHeight="1">
      <c r="A6">
        <f t="shared" si="1"/>
        <v>4</v>
      </c>
      <c r="B6" s="31" t="str">
        <f t="shared" si="2"/>
        <v>岩手県</v>
      </c>
      <c r="C6" s="32" t="str">
        <f t="shared" si="3"/>
        <v>大船渡市</v>
      </c>
      <c r="D6" s="32" t="str">
        <f t="shared" si="4"/>
        <v>大船渡市結婚相談支援事業</v>
      </c>
      <c r="E6" s="32" t="str">
        <f t="shared" si="5"/>
        <v>全国的に少子高齢化、人口減少が進行し、当市においても年々少子化が進行するとともに、進学や就職等による若者の流出が続いている。これに晩婚化、非婚化の進行が加わることで、当市はさらなる人口の減少を招くリスクに直面している。_x000D_このような中、大船渡市では少子化対策のための施策として子育てしやすい環境づくりの整備を中心とした施策を実施してきたところであるが、男女の出会いの場の創出等に関しての施策は特に実施していなかった。_x000D_平成27年度に市が実施した結婚意識調査によれば、結婚を望む男女の割合は77.3％となっている一方で、付き合っている人がいる男女の割合は32.6％となっており、結婚は望んでいても相手がいない方が４割いるという結果であった。_x000D_そのため、人口減少及び少子化等の対策として、未婚の男女のマッチングの相談、マッチングイベント等を実施する結婚支援事業として、平成28年度地域少子化対策重点推進交付金を活用して、当市における結婚支援につながる各種の取組をトータルコーディネートする「核」としての役割を担う結婚よろず相談所を開設し、より相談しやすくする実効性ある対応が可能な相談機能を備えるとともに、結婚相談所という形にとらわれることなく、男女を対象とした参加型イベントの開催や企業団体等による結婚応援推進事業を実施し、出会いの機会を広げる活動を実施してきたところである。_x000D_今後においては、本交付金事業を活用し、結婚支援拠点の機能強化による地域における結婚サポーターの配置・育成や、企業等を含めた結婚支援の拡充を図りつつ会員登録数を増加させていく。_x000D_また、総合的な結婚支援体制の構築のため、平成28年度に当市で開始した結婚応援パスポート事業について、平成29年度からは、平成28年度地域少子化対策重点推進交付金（28補正）を活用して県との連携体制を確保して事業に取り組む。_x000D__x000D__x000D_</v>
      </c>
      <c r="F6" s="32" t="str">
        <f t="shared" si="6"/>
        <v>大船渡市まち・ひと・しごと創造総合戦略における基本目標は「大船渡で安心して家庭を築き、子どもを産み育てられるようにする。」である。また、重要業績評価指標は、以下のとおりであり、本事業においても、これと同様とする。_x000D_１　「安心して結婚・妊娠・出産・子育てができる環境にある」と答えた市民の割合　40.0％（H31年度）_x000D_２　結婚意識改革プロジェクト_x000D_・小中高生の子育て体験受講者数　550人（H31年度）_x000D_・「結婚したい」と答えた若年層の割合　85.0％（H31年度）_x000D_３　出会いと結婚まるごと応援プロジェクト_x000D_・婚活事業件数　５件（H31年度）_x000D_・結婚相談件数　100件（月当たり15件前後）（H31年度）_x000D_・婚活支援による結婚成立件数　10件（年間２件）（H31年度）_x000D__x000D__x000D__x000D_</v>
      </c>
      <c r="G6" s="32" t="str">
        <f>個4!C10</f>
        <v>県との連携確保による結婚お祝いパスポート拡大・強化事業</v>
      </c>
      <c r="H6" s="33">
        <f>個4!C12</f>
        <v>1649</v>
      </c>
      <c r="I6" s="32" t="str">
        <f>個4!M16</f>
        <v>　大船渡市では、「大船渡市まち・ひと・しごと創生総合戦略」により、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_x000D_　この中で、結婚に対する取り組みとして、結婚に関連すること（出会い、結婚、妊娠・出産、子育て）で悩みを抱えるすべての方（本人・家族・ 友人など）が気軽に相談できる窓口を開設し、専門家による相談体制構築とライフステージに応じた情報提供と総合的できめ細かな相談に応じる体制を整えるほか、他地域の先進事例であるマリッジサポーターの連携の取り組みを取り入れ、地域においてボランティアで縁結び活動をしたい「地域のお世話焼きさん」、独身従業員等の結婚への希望を叶えるための職場のお世話焼き役の「縁結びさん」を確保し、結婚に悩む男女や、子どもの結婚に悩む親などの相談に応じるなど、身近で草の根的に結婚を応援する仕組みを構築するとともに、出会いから結婚までのつながりある支援を行う結婚よろず相談・サポート事業を実施し、結婚から妊娠・出産、子育てを通じたあらゆるステージでの切れ目のない支援を展開している。_x000D_本個別事業は、_x000D__x000D__x000D__x000D__x000D_</v>
      </c>
      <c r="J6" s="32" t="str">
        <f>個4!M21</f>
        <v>個票４　結婚お祝いパスポート拡大・強化事業_x000D_　平成28年度に開始した結婚お祝いパスポート事業については、財源の確保のため、平成28年度の交付金事業としての採択を待たざるを得ず、取り組みのスタートが遅れたたこと、市内企業の結婚支援に対する意識が低く協賛店舗を増やすことができなかったことが課題であった。そのため、平成29年度においては、結婚応援企業の取り組みのメニューに結婚お祝いパスポート事業協賛店としての登録を含めるよう見直すと共に、企業訪問による結婚応援意識の啓発及び結婚お祝いパスポート事業の周知と協賛店への登録を図る。_x000D_また、対象となる協賛店を拡大するため、県が実施するパスポート事業との連携を確保することにより、協賛店を県内全域に拡大する。_x000D_もう一つの課題である企業に対する結婚応援意識の醸成については、企業訪問に取り組み、結婚応援意識の啓発と登録を推進する。また、市で既に実施している子育て応援パスポート事業協賛店とも連携し、協賛店を拡大し、市内企業の結婚応援意識の向上を図る。_x000D_○事業の内容_x000D_結婚を予定している男女や新婚夫婦を対象とした割引や特典等を提供する「おおふなと結婚お祝いパスポート協賛店」（以下、「協賛店」という。）を募集して、結婚を予定している男女や新婚夫婦をお祝いすることで、地域社会全体で結婚を応援する機運の醸成を図る。_x000D_　協賛店は、商工会議所の商業・サービス部会会員や商店街、市起業支援室支援企業等を中心に市広報誌等を活用して募り、市内で結婚するカップルに対する結婚お祝い協賛として、特典・サービス内容と応援コメントを拠出して頂き、センターホームページに専用ページを設けて掲載し公開する。_x000D_　結婚を予定しているカップルへのパスポート交付は、結婚お祝いパスポート事業案内チラシ兼交付申請書を市役所の婚姻届交付窓口やホテル、結婚式場、理美容店等へ設置・配布し、交付希望者は、婚姻届提出時等にセンターに交付申請書を提出し、センターからパスポートを郵送にて交付する。_x000D_（参考）平成27年度の婚姻数は144組、増減を想定し予算は150組とする。_x000D__x000D_（実施概要）_x000D_・パスポート交付対象者：市内で結婚するカップル_x000D_・パスポート有効期間：入籍日から1年間_x000D_・協賛店対象：結婚応援企業の他、商工会議所会員企業や商店街、ショッピングセンター、市起業支援企業等を中心に募集_x000D_・募集方法：市広報誌掲載、市広報チラシ折込、結婚応援企業へ案内、縁結びさんによる声掛け等_x000D_・結婚お祝い店参加予定数　月10店×12月＝120店_x000D__x000D_【委託料】小計1,527,000円_x000D_・のぼり制作費　2,000円×120枚＝240,000円_x000D_・ステッカー制作費　500円×120枚＝60,000円_x000D_・パスポート製作費　@500円×150組＝75,000円_x000D_・募集チラシ　@5.72円×17,500部＝100,100円≒100,000円_x000D_（配布先）市全戸配布15,800部（H29年度発行部数）、結婚応援企業60社×25部＝1,500部、市関連施設200部_x000D_・広告宣伝費（地元紙4段2切り、地元FM5分CM）　52,000円_x000D_・企画、運営費　1,000,000円_x000D_（積算根拠）_x000D_市役所臨時職員（有資格者）の賃金（日額8,940円）をもとに、委託業務に従事する職員の労務費及び諸経費を以下のとおり積算したもの。_x000D_日額8,940円／7.75H＝時給1,153円_x000D_市内の企業に対し、１日１社×20日×12ヶ月で240社にパスポート事業への協賛と結婚応援に対する支援を働きかける。１回２時間程度を費やすと見込み、_x000D_２時間×1,153円×240社＝553,440円…(a)_x000D_協賛した結婚応援企業の登録手続き等　120店×１時間＝120時間_x000D_120時間×1,153円＝138,360円…(b)_x000D_結婚パスポート発行事務等　150枚×0.75時間＝112.5時間_x000D_112.5時間×1,153円＝129,713円…(c)_x000D_パスポート、ステッカー、のぼり等の制作業務に要する時間　41.5時間_x000D_41.5時間×1,153円＝47,850円…(d)_x000D_(a)～(d)の合計額に雑費等の諸経費15％を見込み、869,363円×1.15＝999,767円≒1,000,000円_x000D__x000D_個票④の費用合計1,527,000円×1.08＝1,649,160円_x000D__x000D_横展開した事業_x000D_　ぐんま結婚応援パスポート事業_x000D__x000D__x000D__x000D__x000D_</v>
      </c>
      <c r="K6" s="32" t="str">
        <f>個4!D22</f>
        <v>県との連携を確保するため、定期的な連絡会議を開催し、平成28年度から本市で実施している結婚お祝いパスポート事業について、拡大、強化を図る。</v>
      </c>
      <c r="L6" s="32" t="str">
        <f>個4!D23</f>
        <v>本事業に賛同する協賛店には、市内で結婚するカップルに対する結婚お祝い協賛として、特典・サービス内容と応援コメントを拠出していただく。市はセンターホームページに専用ページを設けて協賛店の取り組みについて掲載して公開するとともに、市内企業に対する機運の醸成を図る。</v>
      </c>
      <c r="M6" s="32" t="str">
        <f>個4!M25</f>
        <v>・県との連絡会議の開催回数　４回_x000D_・本事業へ賛同する協賛店の数　120店（現状8店）_x000D_・本事業への賛同について働きかけ（協力依頼）を行った店舗数　2,350店_x000D_・結婚お祝いパスポート発行枚数　150枚（現状0枚）_x000D_・協賛店の取り組みをホームページに公開することでの機運の醸成を図る取り組み　掲載回数　12回_x000D_・結婚お祝いパスポート協賛店新規登録のうち、地元ＦＭラジオＣＭをきっかけに登録した店数　　３店_x000D_※算定根拠（対象事業所数2,350×ラジオ平均聴取率5.6％×意識喚起率（イノベーター）2.5％＝３店）_x000D_・結婚お祝いパスポート協賛店新規登録のうち、新聞広告をきっかけに登録した店数_x000D_　35店_x000D_※算定根拠（対象事業所数2,350×企業内購読率60％×意識喚起率（イノベーター）2.5％＝35店）_x000D_・結婚お祝いパスポート協賛店登録者のうち、地元ＦＭラジオＣＭをきいたことがある人の割合　２割_x000D_・結婚お祝いパスポート協賛店登録者のうち、新聞広告を見たことがある人の割合　６割　_x000D_・結婚お祝いパスポート新規登録者のうち、地元ＦＭラジオＣＭをきっかけに登録した人数　　５組10人_x000D_※算定根拠（婚姻届け出者数130件×対象世代ラジオ平均聴取率4.2％＝５組）_x000D_・結婚お祝いパスポート新規登録者のうち、新聞広告をきっかけに登録した人数　21組42人_x000D_※算定根拠（婚姻届け出者数130件×対象世代平均購読率16.7％）_x000D_・結婚お祝いパスポート登録者のうち、地元ＦＭラジオＣＭをきいたことがある人の割合　２割_x000D_・結婚お祝いパスポート登録者のうち、新聞広告を見たことがある人の割合　４割_x000D__x000D__x000D_</v>
      </c>
      <c r="N6" s="43">
        <f>個4!M8</f>
        <v>2</v>
      </c>
      <c r="O6" s="43">
        <f>個4!M9</f>
        <v>5</v>
      </c>
    </row>
    <row r="7" spans="1:15" ht="12" customHeight="1">
      <c r="A7">
        <f t="shared" si="1"/>
        <v>5</v>
      </c>
      <c r="B7" s="31" t="str">
        <f t="shared" si="2"/>
        <v>岩手県</v>
      </c>
      <c r="C7" s="32" t="str">
        <f t="shared" si="3"/>
        <v>大船渡市</v>
      </c>
      <c r="D7" s="32" t="str">
        <f t="shared" si="4"/>
        <v>大船渡市結婚相談支援事業</v>
      </c>
      <c r="E7" s="32" t="str">
        <f t="shared" si="5"/>
        <v>全国的に少子高齢化、人口減少が進行し、当市においても年々少子化が進行するとともに、進学や就職等による若者の流出が続いている。これに晩婚化、非婚化の進行が加わることで、当市はさらなる人口の減少を招くリスクに直面している。_x000D_このような中、大船渡市では少子化対策のための施策として子育てしやすい環境づくりの整備を中心とした施策を実施してきたところであるが、男女の出会いの場の創出等に関しての施策は特に実施していなかった。_x000D_平成27年度に市が実施した結婚意識調査によれば、結婚を望む男女の割合は77.3％となっている一方で、付き合っている人がいる男女の割合は32.6％となっており、結婚は望んでいても相手がいない方が４割いるという結果であった。_x000D_そのため、人口減少及び少子化等の対策として、未婚の男女のマッチングの相談、マッチングイベント等を実施する結婚支援事業として、平成28年度地域少子化対策重点推進交付金を活用して、当市における結婚支援につながる各種の取組をトータルコーディネートする「核」としての役割を担う結婚よろず相談所を開設し、より相談しやすくする実効性ある対応が可能な相談機能を備えるとともに、結婚相談所という形にとらわれることなく、男女を対象とした参加型イベントの開催や企業団体等による結婚応援推進事業を実施し、出会いの機会を広げる活動を実施してきたところである。_x000D_今後においては、本交付金事業を活用し、結婚支援拠点の機能強化による地域における結婚サポーターの配置・育成や、企業等を含めた結婚支援の拡充を図りつつ会員登録数を増加させていく。_x000D_また、総合的な結婚支援体制の構築のため、平成28年度に当市で開始した結婚応援パスポート事業について、平成29年度からは、平成28年度地域少子化対策重点推進交付金（28補正）を活用して県との連携体制を確保して事業に取り組む。_x000D__x000D__x000D_</v>
      </c>
      <c r="F7" s="32" t="str">
        <f t="shared" si="6"/>
        <v>大船渡市まち・ひと・しごと創造総合戦略における基本目標は「大船渡で安心して家庭を築き、子どもを産み育てられるようにする。」である。また、重要業績評価指標は、以下のとおりであり、本事業においても、これと同様とする。_x000D_１　「安心して結婚・妊娠・出産・子育てができる環境にある」と答えた市民の割合　40.0％（H31年度）_x000D_２　結婚意識改革プロジェクト_x000D_・小中高生の子育て体験受講者数　550人（H31年度）_x000D_・「結婚したい」と答えた若年層の割合　85.0％（H31年度）_x000D_３　出会いと結婚まるごと応援プロジェクト_x000D_・婚活事業件数　５件（H31年度）_x000D_・結婚相談件数　100件（月当たり15件前後）（H31年度）_x000D_・婚活支援による結婚成立件数　10件（年間２件）（H31年度）_x000D__x000D__x000D__x000D_</v>
      </c>
      <c r="G7" s="32">
        <f>個5!C10</f>
        <v>0</v>
      </c>
      <c r="H7" s="33">
        <f>個5!C12</f>
        <v>0</v>
      </c>
      <c r="I7" s="32" t="str">
        <f>個5!M16</f>
        <v>_x000D__x000D__x000D__x000D_</v>
      </c>
      <c r="J7" s="32" t="str">
        <f>個5!M21</f>
        <v>_x000D__x000D__x000D__x000D_</v>
      </c>
      <c r="K7" s="32">
        <f>個5!D22</f>
        <v>0</v>
      </c>
      <c r="L7" s="32">
        <f>個5!D23</f>
        <v>0</v>
      </c>
      <c r="M7" s="32" t="str">
        <f>個5!M25</f>
        <v>_x000D__x000D_</v>
      </c>
      <c r="N7" s="43">
        <f>個5!M8</f>
        <v>0</v>
      </c>
      <c r="O7" s="43">
        <f>個5!M9</f>
        <v>0</v>
      </c>
    </row>
    <row r="8" spans="1:15" ht="12" customHeight="1">
      <c r="A8">
        <f t="shared" si="1"/>
        <v>6</v>
      </c>
      <c r="B8" s="31" t="str">
        <f t="shared" si="2"/>
        <v>岩手県</v>
      </c>
      <c r="C8" s="32" t="str">
        <f t="shared" si="3"/>
        <v>大船渡市</v>
      </c>
      <c r="D8" s="32" t="str">
        <f t="shared" si="4"/>
        <v>大船渡市結婚相談支援事業</v>
      </c>
      <c r="E8" s="32" t="str">
        <f t="shared" si="5"/>
        <v>全国的に少子高齢化、人口減少が進行し、当市においても年々少子化が進行するとともに、進学や就職等による若者の流出が続いている。これに晩婚化、非婚化の進行が加わることで、当市はさらなる人口の減少を招くリスクに直面している。_x000D_このような中、大船渡市では少子化対策のための施策として子育てしやすい環境づくりの整備を中心とした施策を実施してきたところであるが、男女の出会いの場の創出等に関しての施策は特に実施していなかった。_x000D_平成27年度に市が実施した結婚意識調査によれば、結婚を望む男女の割合は77.3％となっている一方で、付き合っている人がいる男女の割合は32.6％となっており、結婚は望んでいても相手がいない方が４割いるという結果であった。_x000D_そのため、人口減少及び少子化等の対策として、未婚の男女のマッチングの相談、マッチングイベント等を実施する結婚支援事業として、平成28年度地域少子化対策重点推進交付金を活用して、当市における結婚支援につながる各種の取組をトータルコーディネートする「核」としての役割を担う結婚よろず相談所を開設し、より相談しやすくする実効性ある対応が可能な相談機能を備えるとともに、結婚相談所という形にとらわれることなく、男女を対象とした参加型イベントの開催や企業団体等による結婚応援推進事業を実施し、出会いの機会を広げる活動を実施してきたところである。_x000D_今後においては、本交付金事業を活用し、結婚支援拠点の機能強化による地域における結婚サポーターの配置・育成や、企業等を含めた結婚支援の拡充を図りつつ会員登録数を増加させていく。_x000D_また、総合的な結婚支援体制の構築のため、平成28年度に当市で開始した結婚応援パスポート事業について、平成29年度からは、平成28年度地域少子化対策重点推進交付金（28補正）を活用して県との連携体制を確保して事業に取り組む。_x000D__x000D__x000D_</v>
      </c>
      <c r="F8" s="32" t="str">
        <f t="shared" si="6"/>
        <v>大船渡市まち・ひと・しごと創造総合戦略における基本目標は「大船渡で安心して家庭を築き、子どもを産み育てられるようにする。」である。また、重要業績評価指標は、以下のとおりであり、本事業においても、これと同様とする。_x000D_１　「安心して結婚・妊娠・出産・子育てができる環境にある」と答えた市民の割合　40.0％（H31年度）_x000D_２　結婚意識改革プロジェクト_x000D_・小中高生の子育て体験受講者数　550人（H31年度）_x000D_・「結婚したい」と答えた若年層の割合　85.0％（H31年度）_x000D_３　出会いと結婚まるごと応援プロジェクト_x000D_・婚活事業件数　５件（H31年度）_x000D_・結婚相談件数　100件（月当たり15件前後）（H31年度）_x000D_・婚活支援による結婚成立件数　10件（年間２件）（H31年度）_x000D__x000D__x000D__x000D_</v>
      </c>
      <c r="G8" s="32">
        <f>個6!C10</f>
        <v>0</v>
      </c>
      <c r="H8" s="33">
        <f>個6!C12</f>
        <v>0</v>
      </c>
      <c r="I8" s="32" t="str">
        <f>個6!M16</f>
        <v>_x000D__x000D__x000D__x000D_</v>
      </c>
      <c r="J8" s="32" t="str">
        <f>個6!M21</f>
        <v>_x000D__x000D__x000D__x000D_</v>
      </c>
      <c r="K8" s="32">
        <f>個6!D22</f>
        <v>0</v>
      </c>
      <c r="L8" s="32">
        <f>個6!D23</f>
        <v>0</v>
      </c>
      <c r="M8" s="32" t="str">
        <f>個6!M25</f>
        <v>_x000D__x000D_</v>
      </c>
      <c r="N8" s="43">
        <f>個6!M8</f>
        <v>0</v>
      </c>
      <c r="O8" s="43">
        <f>個6!M9</f>
        <v>0</v>
      </c>
    </row>
    <row r="9" spans="1:15" ht="12" customHeight="1">
      <c r="A9">
        <f t="shared" si="1"/>
        <v>7</v>
      </c>
      <c r="B9" s="31" t="str">
        <f t="shared" si="2"/>
        <v>岩手県</v>
      </c>
      <c r="C9" s="32" t="str">
        <f t="shared" si="3"/>
        <v>大船渡市</v>
      </c>
      <c r="D9" s="32" t="str">
        <f t="shared" si="4"/>
        <v>大船渡市結婚相談支援事業</v>
      </c>
      <c r="E9" s="32" t="str">
        <f t="shared" si="5"/>
        <v>全国的に少子高齢化、人口減少が進行し、当市においても年々少子化が進行するとともに、進学や就職等による若者の流出が続いている。これに晩婚化、非婚化の進行が加わることで、当市はさらなる人口の減少を招くリスクに直面している。_x000D_このような中、大船渡市では少子化対策のための施策として子育てしやすい環境づくりの整備を中心とした施策を実施してきたところであるが、男女の出会いの場の創出等に関しての施策は特に実施していなかった。_x000D_平成27年度に市が実施した結婚意識調査によれば、結婚を望む男女の割合は77.3％となっている一方で、付き合っている人がいる男女の割合は32.6％となっており、結婚は望んでいても相手がいない方が４割いるという結果であった。_x000D_そのため、人口減少及び少子化等の対策として、未婚の男女のマッチングの相談、マッチングイベント等を実施する結婚支援事業として、平成28年度地域少子化対策重点推進交付金を活用して、当市における結婚支援につながる各種の取組をトータルコーディネートする「核」としての役割を担う結婚よろず相談所を開設し、より相談しやすくする実効性ある対応が可能な相談機能を備えるとともに、結婚相談所という形にとらわれることなく、男女を対象とした参加型イベントの開催や企業団体等による結婚応援推進事業を実施し、出会いの機会を広げる活動を実施してきたところである。_x000D_今後においては、本交付金事業を活用し、結婚支援拠点の機能強化による地域における結婚サポーターの配置・育成や、企業等を含めた結婚支援の拡充を図りつつ会員登録数を増加させていく。_x000D_また、総合的な結婚支援体制の構築のため、平成28年度に当市で開始した結婚応援パスポート事業について、平成29年度からは、平成28年度地域少子化対策重点推進交付金（28補正）を活用して県との連携体制を確保して事業に取り組む。_x000D__x000D__x000D_</v>
      </c>
      <c r="F9" s="32" t="str">
        <f t="shared" si="6"/>
        <v>大船渡市まち・ひと・しごと創造総合戦略における基本目標は「大船渡で安心して家庭を築き、子どもを産み育てられるようにする。」である。また、重要業績評価指標は、以下のとおりであり、本事業においても、これと同様とする。_x000D_１　「安心して結婚・妊娠・出産・子育てができる環境にある」と答えた市民の割合　40.0％（H31年度）_x000D_２　結婚意識改革プロジェクト_x000D_・小中高生の子育て体験受講者数　550人（H31年度）_x000D_・「結婚したい」と答えた若年層の割合　85.0％（H31年度）_x000D_３　出会いと結婚まるごと応援プロジェクト_x000D_・婚活事業件数　５件（H31年度）_x000D_・結婚相談件数　100件（月当たり15件前後）（H31年度）_x000D_・婚活支援による結婚成立件数　10件（年間２件）（H31年度）_x000D__x000D__x000D__x000D_</v>
      </c>
      <c r="G9" s="32">
        <f>個7!C10</f>
        <v>0</v>
      </c>
      <c r="H9" s="33">
        <f>個7!C12</f>
        <v>0</v>
      </c>
      <c r="I9" s="32" t="str">
        <f>個7!M16</f>
        <v>_x000D__x000D__x000D__x000D_</v>
      </c>
      <c r="J9" s="32" t="str">
        <f>個7!M21</f>
        <v>_x000D__x000D__x000D__x000D_</v>
      </c>
      <c r="K9" s="32">
        <f>個7!D22</f>
        <v>0</v>
      </c>
      <c r="L9" s="32">
        <f>個7!D23</f>
        <v>0</v>
      </c>
      <c r="M9" s="32" t="str">
        <f>個7!M25</f>
        <v>_x000D__x000D_</v>
      </c>
      <c r="N9" s="43">
        <f>個7!M8</f>
        <v>0</v>
      </c>
      <c r="O9" s="43">
        <f>個7!M9</f>
        <v>0</v>
      </c>
    </row>
    <row r="10" spans="1:15" ht="12" customHeight="1">
      <c r="A10">
        <f t="shared" si="1"/>
        <v>8</v>
      </c>
      <c r="B10" s="31" t="str">
        <f t="shared" si="2"/>
        <v>岩手県</v>
      </c>
      <c r="C10" s="32" t="str">
        <f t="shared" si="3"/>
        <v>大船渡市</v>
      </c>
      <c r="D10" s="32" t="str">
        <f t="shared" si="4"/>
        <v>大船渡市結婚相談支援事業</v>
      </c>
      <c r="E10" s="32" t="str">
        <f t="shared" si="5"/>
        <v>全国的に少子高齢化、人口減少が進行し、当市においても年々少子化が進行するとともに、進学や就職等による若者の流出が続いている。これに晩婚化、非婚化の進行が加わることで、当市はさらなる人口の減少を招くリスクに直面している。_x000D_このような中、大船渡市では少子化対策のための施策として子育てしやすい環境づくりの整備を中心とした施策を実施してきたところであるが、男女の出会いの場の創出等に関しての施策は特に実施していなかった。_x000D_平成27年度に市が実施した結婚意識調査によれば、結婚を望む男女の割合は77.3％となっている一方で、付き合っている人がいる男女の割合は32.6％となっており、結婚は望んでいても相手がいない方が４割いるという結果であった。_x000D_そのため、人口減少及び少子化等の対策として、未婚の男女のマッチングの相談、マッチングイベント等を実施する結婚支援事業として、平成28年度地域少子化対策重点推進交付金を活用して、当市における結婚支援につながる各種の取組をトータルコーディネートする「核」としての役割を担う結婚よろず相談所を開設し、より相談しやすくする実効性ある対応が可能な相談機能を備えるとともに、結婚相談所という形にとらわれることなく、男女を対象とした参加型イベントの開催や企業団体等による結婚応援推進事業を実施し、出会いの機会を広げる活動を実施してきたところである。_x000D_今後においては、本交付金事業を活用し、結婚支援拠点の機能強化による地域における結婚サポーターの配置・育成や、企業等を含めた結婚支援の拡充を図りつつ会員登録数を増加させていく。_x000D_また、総合的な結婚支援体制の構築のため、平成28年度に当市で開始した結婚応援パスポート事業について、平成29年度からは、平成28年度地域少子化対策重点推進交付金（28補正）を活用して県との連携体制を確保して事業に取り組む。_x000D__x000D__x000D_</v>
      </c>
      <c r="F10" s="32" t="str">
        <f t="shared" si="6"/>
        <v>大船渡市まち・ひと・しごと創造総合戦略における基本目標は「大船渡で安心して家庭を築き、子どもを産み育てられるようにする。」である。また、重要業績評価指標は、以下のとおりであり、本事業においても、これと同様とする。_x000D_１　「安心して結婚・妊娠・出産・子育てができる環境にある」と答えた市民の割合　40.0％（H31年度）_x000D_２　結婚意識改革プロジェクト_x000D_・小中高生の子育て体験受講者数　550人（H31年度）_x000D_・「結婚したい」と答えた若年層の割合　85.0％（H31年度）_x000D_３　出会いと結婚まるごと応援プロジェクト_x000D_・婚活事業件数　５件（H31年度）_x000D_・結婚相談件数　100件（月当たり15件前後）（H31年度）_x000D_・婚活支援による結婚成立件数　10件（年間２件）（H31年度）_x000D__x000D__x000D__x000D_</v>
      </c>
      <c r="G10" s="32">
        <f>個8!C10</f>
        <v>0</v>
      </c>
      <c r="H10" s="33">
        <f>個8!C12</f>
        <v>0</v>
      </c>
      <c r="I10" s="32" t="str">
        <f>個8!M16</f>
        <v>_x000D__x000D__x000D__x000D_</v>
      </c>
      <c r="J10" s="32" t="str">
        <f>個8!M21</f>
        <v>_x000D__x000D__x000D__x000D_</v>
      </c>
      <c r="K10" s="32">
        <f>個8!D22</f>
        <v>0</v>
      </c>
      <c r="L10" s="32">
        <f>個8!D23</f>
        <v>0</v>
      </c>
      <c r="M10" s="32" t="str">
        <f>個8!M25</f>
        <v>_x000D__x000D_</v>
      </c>
      <c r="N10" s="43">
        <f>個8!M8</f>
        <v>0</v>
      </c>
      <c r="O10" s="43">
        <f>個8!M9</f>
        <v>0</v>
      </c>
    </row>
  </sheetData>
  <phoneticPr fontId="2"/>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O35"/>
  <sheetViews>
    <sheetView view="pageBreakPreview" zoomScale="85" zoomScaleNormal="75" zoomScaleSheetLayoutView="85" zoomScalePageLayoutView="75" workbookViewId="0"/>
  </sheetViews>
  <sheetFormatPr baseColWidth="12" defaultColWidth="9.1640625" defaultRowHeight="18" x14ac:dyDescent="0"/>
  <cols>
    <col min="1" max="1" width="3.5" style="1" customWidth="1"/>
    <col min="2" max="2" width="22.5" style="1" customWidth="1"/>
    <col min="3" max="3" width="19.6640625" style="1" customWidth="1"/>
    <col min="4" max="4" width="12.6640625" style="1" customWidth="1"/>
    <col min="5" max="5" width="13.5" style="1" customWidth="1"/>
    <col min="6" max="6" width="9.5" style="1" customWidth="1"/>
    <col min="7" max="8" width="15.6640625" style="1" customWidth="1"/>
    <col min="9" max="10" width="9.5" style="1" customWidth="1"/>
    <col min="11" max="11" width="4.1640625" style="1" customWidth="1"/>
    <col min="12" max="12" width="5.33203125" style="1" customWidth="1"/>
    <col min="13" max="16384" width="9.1640625" style="1"/>
  </cols>
  <sheetData>
    <row r="1" spans="1:14" ht="20" customHeight="1">
      <c r="A1" s="45" t="s">
        <v>123</v>
      </c>
      <c r="I1" s="1" t="s">
        <v>12</v>
      </c>
      <c r="J1" s="52" t="s">
        <v>41</v>
      </c>
      <c r="M1" s="1" t="s">
        <v>42</v>
      </c>
    </row>
    <row r="2" spans="1:14" ht="20.25" customHeight="1">
      <c r="M2" s="1">
        <v>1</v>
      </c>
      <c r="N2" s="1" t="s">
        <v>39</v>
      </c>
    </row>
    <row r="3" spans="1:14" ht="20.25" customHeight="1">
      <c r="A3" s="77" t="s">
        <v>65</v>
      </c>
      <c r="B3" s="78"/>
      <c r="C3" s="78"/>
      <c r="D3" s="78"/>
      <c r="E3" s="78"/>
      <c r="F3" s="78"/>
      <c r="G3" s="78"/>
      <c r="H3" s="78"/>
      <c r="I3" s="78"/>
      <c r="J3" s="78"/>
      <c r="K3" s="78"/>
      <c r="M3" s="1">
        <v>2</v>
      </c>
      <c r="N3" s="1" t="s">
        <v>40</v>
      </c>
    </row>
    <row r="4" spans="1:14" ht="20.25" customHeight="1"/>
    <row r="5" spans="1:14" ht="20.25" customHeight="1">
      <c r="A5" s="2"/>
      <c r="B5" s="2"/>
      <c r="F5" s="7" t="s">
        <v>3</v>
      </c>
      <c r="G5" s="7"/>
      <c r="H5" s="92" t="s">
        <v>74</v>
      </c>
      <c r="I5" s="92"/>
      <c r="J5" s="92"/>
      <c r="K5" s="92"/>
    </row>
    <row r="6" spans="1:14" ht="20.25" customHeight="1">
      <c r="A6" s="2"/>
      <c r="B6" s="2"/>
      <c r="F6" s="9"/>
      <c r="G6" s="9"/>
      <c r="H6" s="41"/>
      <c r="I6" s="41"/>
      <c r="J6" s="41"/>
      <c r="K6" s="41"/>
    </row>
    <row r="7" spans="1:14" ht="39.75" customHeight="1" thickBot="1">
      <c r="A7" s="2"/>
      <c r="B7" s="21" t="s">
        <v>50</v>
      </c>
      <c r="C7" s="159" t="s">
        <v>75</v>
      </c>
      <c r="D7" s="160"/>
      <c r="E7" s="160"/>
      <c r="F7" s="160"/>
      <c r="G7" s="160"/>
      <c r="H7" s="160"/>
      <c r="I7" s="160"/>
      <c r="J7" s="160"/>
      <c r="K7" s="161"/>
      <c r="N7" s="42" t="s">
        <v>54</v>
      </c>
    </row>
    <row r="8" spans="1:14" ht="40" customHeight="1" thickBot="1">
      <c r="A8" s="2"/>
      <c r="B8" s="21" t="s">
        <v>38</v>
      </c>
      <c r="C8" s="134" t="str">
        <f>VLOOKUP(M8,M2:R3,2,FALSE)</f>
        <v>結婚に対する取組</v>
      </c>
      <c r="D8" s="135"/>
      <c r="E8" s="135"/>
      <c r="F8" s="135"/>
      <c r="G8" s="135"/>
      <c r="H8" s="135"/>
      <c r="I8" s="135"/>
      <c r="J8" s="135"/>
      <c r="K8" s="136"/>
      <c r="M8" s="53">
        <v>1</v>
      </c>
      <c r="N8" s="37" t="s">
        <v>55</v>
      </c>
    </row>
    <row r="9" spans="1:14" ht="40" customHeight="1" thickBot="1">
      <c r="A9" s="2"/>
      <c r="B9" s="21" t="s">
        <v>37</v>
      </c>
      <c r="C9" s="134" t="str">
        <f>M8&amp;"－("&amp;M9&amp;")"</f>
        <v>1－(1)</v>
      </c>
      <c r="D9" s="135"/>
      <c r="E9" s="135"/>
      <c r="F9" s="135"/>
      <c r="G9" s="135"/>
      <c r="H9" s="135"/>
      <c r="I9" s="135"/>
      <c r="J9" s="135"/>
      <c r="K9" s="136"/>
      <c r="M9" s="54">
        <v>1</v>
      </c>
      <c r="N9" s="37" t="s">
        <v>56</v>
      </c>
    </row>
    <row r="10" spans="1:14" ht="40" customHeight="1">
      <c r="A10" s="2"/>
      <c r="B10" s="20" t="s">
        <v>17</v>
      </c>
      <c r="C10" s="159" t="s">
        <v>76</v>
      </c>
      <c r="D10" s="160"/>
      <c r="E10" s="160"/>
      <c r="F10" s="160"/>
      <c r="G10" s="160"/>
      <c r="H10" s="160"/>
      <c r="I10" s="160"/>
      <c r="J10" s="160"/>
      <c r="K10" s="161"/>
      <c r="M10" s="35"/>
      <c r="N10" s="1" t="s">
        <v>57</v>
      </c>
    </row>
    <row r="11" spans="1:14" ht="40" customHeight="1">
      <c r="A11" s="2"/>
      <c r="B11" s="21" t="s">
        <v>0</v>
      </c>
      <c r="C11" s="156" t="s">
        <v>69</v>
      </c>
      <c r="D11" s="157"/>
      <c r="E11" s="157"/>
      <c r="F11" s="157"/>
      <c r="G11" s="157"/>
      <c r="H11" s="157"/>
      <c r="I11" s="157"/>
      <c r="J11" s="157"/>
      <c r="K11" s="158"/>
      <c r="M11" s="36"/>
    </row>
    <row r="12" spans="1:14" ht="40" customHeight="1">
      <c r="A12" s="2"/>
      <c r="B12" s="21" t="s">
        <v>5</v>
      </c>
      <c r="C12" s="147">
        <v>2587</v>
      </c>
      <c r="D12" s="148"/>
      <c r="E12" s="19" t="s">
        <v>14</v>
      </c>
      <c r="F12" s="13"/>
      <c r="G12" s="13"/>
      <c r="H12" s="13"/>
      <c r="I12" s="13"/>
      <c r="J12" s="13"/>
      <c r="K12" s="14"/>
    </row>
    <row r="13" spans="1:14" ht="249.75" customHeight="1">
      <c r="A13" s="2"/>
      <c r="B13" s="129" t="s">
        <v>18</v>
      </c>
      <c r="C13" s="101" t="s">
        <v>91</v>
      </c>
      <c r="D13" s="102"/>
      <c r="E13" s="102"/>
      <c r="F13" s="102"/>
      <c r="G13" s="102"/>
      <c r="H13" s="102"/>
      <c r="I13" s="102"/>
      <c r="J13" s="102"/>
      <c r="K13" s="137"/>
      <c r="L13" s="47" t="s">
        <v>63</v>
      </c>
    </row>
    <row r="14" spans="1:14" ht="5.25" customHeight="1">
      <c r="A14" s="2"/>
      <c r="B14" s="130"/>
      <c r="C14" s="62"/>
      <c r="D14" s="63"/>
      <c r="E14" s="63"/>
      <c r="F14" s="63"/>
      <c r="G14" s="63"/>
      <c r="H14" s="63"/>
      <c r="I14" s="63"/>
      <c r="J14" s="63"/>
      <c r="K14" s="138"/>
      <c r="L14" s="47" t="s">
        <v>63</v>
      </c>
    </row>
    <row r="15" spans="1:14" ht="5.25" customHeight="1">
      <c r="A15" s="2"/>
      <c r="B15" s="130"/>
      <c r="C15" s="62"/>
      <c r="D15" s="63"/>
      <c r="E15" s="63"/>
      <c r="F15" s="63"/>
      <c r="G15" s="63"/>
      <c r="H15" s="63"/>
      <c r="I15" s="63"/>
      <c r="J15" s="63"/>
      <c r="K15" s="138"/>
      <c r="L15" s="47" t="s">
        <v>63</v>
      </c>
    </row>
    <row r="16" spans="1:14" ht="5.25" customHeight="1">
      <c r="A16" s="2"/>
      <c r="B16" s="131"/>
      <c r="C16" s="65"/>
      <c r="D16" s="66"/>
      <c r="E16" s="66"/>
      <c r="F16" s="66"/>
      <c r="G16" s="66"/>
      <c r="H16" s="66"/>
      <c r="I16" s="66"/>
      <c r="J16" s="66"/>
      <c r="K16" s="139"/>
      <c r="L16" s="47" t="s">
        <v>63</v>
      </c>
      <c r="M16" s="48" t="str">
        <f>C13&amp;L13&amp;C14&amp;L14&amp;C15&amp;L15&amp;C16&amp;L16</f>
        <v>　大船渡市では、「大船渡市まち・ひと・しごと創生総合戦略」により、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_x000D_　この中で、結婚に対する取り組みとして、結婚に関連すること（出会い、結婚、妊娠・出産、子育て）で悩みを抱えるすべての方（本人・家族・ 友人など）が気軽に相談できる窓口を開設し、専門家による相談体制構築とライフステージに応じた情報提供と総合的できめ細かな相談に応じる体制を整えるほか、他地域の先進事例であるマリッジサポーターの連携の取り組みを取り入れ、地域においてボランティアで縁結び活動をしたい「地域のお世話焼きさん」、独身従業員等の結婚への希望を叶えるための職場のお世話焼き役の「縁結びさん」を確保し、結婚に悩む男女や、子どもの結婚に悩む親などの相談に応じるなど、身近で草の根的に結婚を応援する仕組みを構築するとともに、出会いから結婚までのつながりある支援を行う結婚よろず相談・サポート事業を実施し、結婚から妊娠・出産、子育てを通じたあらゆるステージでの切れ目のない支援を展開している。_x000D_本個別事業は、これらの施策の連携により一層高い効果を発現するために大船渡市結婚相談支援センターの機能を強化するとともに、マッチング会員制度を拡充し、マッチング機会の拡大・強化を図るものである。_x000D__x000D__x000D__x000D__x000D_</v>
      </c>
    </row>
    <row r="17" spans="1:15" ht="13.5" customHeight="1">
      <c r="A17" s="2"/>
      <c r="B17" s="129" t="s">
        <v>20</v>
      </c>
      <c r="C17" s="49" t="s">
        <v>19</v>
      </c>
      <c r="D17" s="50"/>
      <c r="E17" s="50"/>
      <c r="F17" s="50"/>
      <c r="G17" s="50"/>
      <c r="H17" s="50"/>
      <c r="I17" s="50"/>
      <c r="J17" s="50"/>
      <c r="K17" s="51"/>
      <c r="L17" s="47" t="s">
        <v>63</v>
      </c>
    </row>
    <row r="18" spans="1:15" ht="409.5" customHeight="1">
      <c r="A18" s="2"/>
      <c r="B18" s="130"/>
      <c r="C18" s="149" t="s">
        <v>129</v>
      </c>
      <c r="D18" s="150"/>
      <c r="E18" s="150"/>
      <c r="F18" s="150"/>
      <c r="G18" s="150"/>
      <c r="H18" s="150"/>
      <c r="I18" s="150"/>
      <c r="J18" s="150"/>
      <c r="K18" s="151"/>
      <c r="L18" s="47" t="s">
        <v>63</v>
      </c>
    </row>
    <row r="19" spans="1:15" ht="409.5" customHeight="1">
      <c r="A19" s="2"/>
      <c r="B19" s="130"/>
      <c r="C19" s="149"/>
      <c r="D19" s="150"/>
      <c r="E19" s="150"/>
      <c r="F19" s="150"/>
      <c r="G19" s="150"/>
      <c r="H19" s="150"/>
      <c r="I19" s="150"/>
      <c r="J19" s="150"/>
      <c r="K19" s="151"/>
      <c r="L19" s="47" t="s">
        <v>63</v>
      </c>
    </row>
    <row r="20" spans="1:15" ht="409.5" customHeight="1">
      <c r="A20" s="2"/>
      <c r="B20" s="130"/>
      <c r="C20" s="149"/>
      <c r="D20" s="150"/>
      <c r="E20" s="150"/>
      <c r="F20" s="150"/>
      <c r="G20" s="150"/>
      <c r="H20" s="150"/>
      <c r="I20" s="150"/>
      <c r="J20" s="150"/>
      <c r="K20" s="151"/>
      <c r="L20" s="47" t="s">
        <v>63</v>
      </c>
    </row>
    <row r="21" spans="1:15" ht="409.5" customHeight="1">
      <c r="A21" s="2"/>
      <c r="B21" s="130"/>
      <c r="C21" s="152"/>
      <c r="D21" s="153"/>
      <c r="E21" s="153"/>
      <c r="F21" s="153"/>
      <c r="G21" s="153"/>
      <c r="H21" s="153"/>
      <c r="I21" s="153"/>
      <c r="J21" s="153"/>
      <c r="K21" s="154"/>
      <c r="L21" s="47" t="s">
        <v>63</v>
      </c>
      <c r="M21" s="48" t="str">
        <f>C18&amp;L18&amp;C19&amp;L19&amp;C20&amp;L20&amp;C21&amp;L21</f>
        <v>個票１_x000D_結婚支援拠点の機能強化とマッチング機会の促進と拡大強化に向けた取り組み_x000D_平成28年度においては、結婚相談支援センターの場所が人目につきやすく、立地上、悩みを抱えた人が利用しにくいという問題があったため、センターの場所を移設し改善を図ったところであるが、それでもセンターを訪問して相談することに抵抗を感じる利用者が多かった。_x000D_そのため、平成29年度は、利用者の利便性の向上を課題とし、センターを訪問しなくてもセンターのサイト内の会員専用マイページ機能を追加することにより、会員、縁結びさん双方が、ウェブ上で相談の記録と閲覧が可能となるシステムを導入し、住民が利用しやすい体制を構築して、マッチング及びフォローアップの強化を図る。_x000D_なお、会員情報については、個人が特定されないようにするため、公開する情報はニックネームや年代等のみとする。_x000D__x000D_①結婚支援拠点（結婚よろず相談窓口）の機能強化_x000D_結婚支援計画策定と実施統括及び結婚支援拠点となる結婚よろず相談窓口（大船渡市結婚相談・支援センター内に設置）の運営と強化をするため、コーディネーター１名とアドバイザー１名が常駐し、結婚支援事業の企画・実施、統括、検証に取組むとともに、企業団体等と地域のつながりを活かしたお世話焼き役「縁結びさん」（本交付金の別事業個票２で実施）の役割を強化することで、結婚支援拠点としての機能強化を図り、独身男女の出会いから交際と結婚につなげる取組みを推進する。_x000D__x000D_１）コーディネーター_x000D_主にセンターの統括及び各事業の企画、コーディネートや企業への働きかけを行う。また、市内外の各種イベントにおいて出張相談窓口を開設するほか、センターが関わる交流機会を増やしていくとともに他の支援機関（社会福祉協議会等）が開催した婚活イベント参加者も含め、個別に電話等でフォローアップする。そして、結婚応援企業、縁結びさんの活動を支援し結婚支援拠点としての機能を強化する。_x000D__x000D_２）アドバイザー（常駐）_x000D_結婚に関連すること（出会い、結婚、妊娠・出産、子育て等）で悩みを抱えるすべての相談者（本人・家族・ 友人など）の多様な相談に対して、専門家アドバイザーと連携しながらワンストップできめ細かく相談に応じることで、結婚を躊躇している独身層のセンター入会増と出会いから交際と結婚につなげ取組む。_x000D_また、コーディネーターと同様、個別に電話等でのフォローアップを行うとともに、結婚応援企業、縁結びさんの活動を支援する。_x000D__x000D_３）専門家アドバイザー委嘱業務_x000D_結婚よろず相談窓口で相談者の結婚に関連した多様で専門的（法律・お金・妊娠・出産・子育て・健康・料理等）相談ニーズにワンストップで対応するために、専門家４名を委嘱し、相談に対する専門的なアドバイス体制を構築する。_x000D__x000D_②　マッチング会員制度の拡充によるマッチング機会の拡大と強化_x000D_独身男女の新規入会を促進するとともに、会員間のマッチング機会を拡大するために、会員制度を新たに追加し、出会いから交際と結婚につながる機会の拡大と強化を図る。_x000D__x000D_１）新会員制度となる（仮称）プチ会員を追加設定_x000D_マッチング機会を拡大するために、センターへの来所や有料入会に抵抗感があり入会に至らないでいる独身男女等に対して、「（仮称）プチ会員」を設定し、新規入会を促進する。_x000D_（プチ会員内容）_x000D_入会金：無料_x000D_登録料：無料_x000D_会員期限：１年（更新可）_x000D_情報公開：ホームページへプロフィール公開（似顔絵、年代、趣味・嗜好・性格、お相手への希望・メッセージ等）_x000D_※個人が特定される情報は公開しない。_x000D_マッチング：本会員からのマッチング申込みを受けることができる（プチ会員からのマッチング申込みは不可）_x000D_登録方法※：ホームページ（フォームからの登録）、郵送を可とする。_x000D_※必要書類のデジタル写真添付を可とする。_x000D__x000D_（本会員内容）_x000D_新たにIDとパスワードを発行して、本会員専用マイページへのログイン機能を追加し、ホームページ上で会員情報を閲覧（情報公開する内容はプチ会員と同じ）できるようにシステム構築するとともに、担当する縁結びさん及びセンターとの相談経過も記録・閲覧できる機能を追加し、縁結びさんの担当交代等に対しても円滑な引継ぎができる体制を構築することで、本会員へのきめ細かなフォローアップができ、支援の充実とマッチング機会の拡大強化が図られる。_x000D_なお、本会員についても、ホームページ上から会員申込できるフォームを新たに設置する。費用については、③のホームページリニューアルとシステム構築・保守管理業務に含む。_x000D__x000D_③ホームページリニューアルとシステム構築・保守管理業務_x000D_②の取組みに伴い、ホームページをリニューアルし、新会員制度の利用を推進することで、マッチング機会の拡大と強化を図る。_x000D_【実施する内容】_x000D_・　ホームページデザインのリニューアル_x000D_・　（仮称）プチ会員制度紹介ページ新設_x000D_・　本会員へのID・パスワードによるマイページ機能の追加_x000D_・　新設する会員マイページ内にてマッチング申込みができ、縁結びさんとセンターから会員に対するフォローアップ記録ページの追加_x000D_【委託料】小計1,050,000円_x000D_・　ホームページリニューアル・システム構築委託費　500,000円_x000D_・　ホームページ保守管理費　15,000円×12月＝180,000円_x000D_・　サーバー使用料＠10,000円×12月＝120,000円_x000D_・　ドメイン使用料＠10,000円／年_x000D_・　タブレット端末リース料（似顔絵作成兼出張ＰＲ用2台）@20,000円×12月＝240,000円_x000D__x000D_④新会員制度の広報業務_x000D_【実施する内容】_x000D_・　市広報掲載_x000D_・　地元FMラジオCM （１分×25本）_x000D_・　地元紙広告掲載 （モノクロ：２段２ツ割×６本）_x000D_・　SNSへのアカウント登録_x000D_・　チラシ配布先（市内世帯折込15,000部、結婚応援企業60社×40部＝2,400部、市役所関連施設100部）_x000D_・　ポスター掲出（市内300事業所）_x000D_【委託料】小計345,000円_x000D_・　印刷費　200,000円（④業務）_x000D_・　広告宣伝費　145,000円（④業務）_x000D_（内訳）地元ＦＭラジオＣＭ（１分ＣＭ＠1,000円×25本）：25,000円_x000D_地元紙広告掲載料（モノクロ：東海新報社２段２ツ割　＠20,000円×６本）：120,000円_x000D__x000D_□①～④の共通費用_x000D_【委託料】小計1,000,000円_x000D_・　企画・運営費　1,000,000円（①～④業務）_x000D_（積算根拠）_x000D_市役所臨時職員（有資格者）の賃金（日額8,940円）をもとに、委託業務に従事する職員の労務費及び諸経費を以下のとおり積算したもの。_x000D_日額8,940円／7.75H＝時給1,153円_x000D_①、②の業務に１日2.5時間程度を費やすと見込み、_x000D_2.5時間×1,153円×５日×52週＝749,450円_x000D_③の業務時間　54時間×1,153円＝62,262円_x000D_④の業務時間　50時間×1,153円＝57,650円_x000D_計　869,362円…(a)_x000D_(a)に雑費等の諸経費15％を見込み、869,362円×1.15＝999,766円≒1,000,000円_x000D__x000D_個票１の費用合計2,395,000円×1.08＝2,586,600円_x000D__x000D__x000D__x000D__x000D__x000D_</v>
      </c>
    </row>
    <row r="22" spans="1:15" ht="69.75" customHeight="1">
      <c r="A22" s="2"/>
      <c r="B22" s="130"/>
      <c r="C22" s="18" t="s">
        <v>53</v>
      </c>
      <c r="D22" s="89" t="s">
        <v>77</v>
      </c>
      <c r="E22" s="90"/>
      <c r="F22" s="90"/>
      <c r="G22" s="90"/>
      <c r="H22" s="90"/>
      <c r="I22" s="90"/>
      <c r="J22" s="90"/>
      <c r="K22" s="146"/>
      <c r="L22" s="47" t="s">
        <v>63</v>
      </c>
    </row>
    <row r="23" spans="1:15" ht="72" customHeight="1">
      <c r="A23" s="2"/>
      <c r="B23" s="130"/>
      <c r="C23" s="18" t="s">
        <v>22</v>
      </c>
      <c r="D23" s="89" t="s">
        <v>78</v>
      </c>
      <c r="E23" s="90"/>
      <c r="F23" s="90"/>
      <c r="G23" s="90"/>
      <c r="H23" s="90"/>
      <c r="I23" s="90"/>
      <c r="J23" s="90"/>
      <c r="K23" s="146"/>
      <c r="L23" s="47" t="s">
        <v>63</v>
      </c>
    </row>
    <row r="24" spans="1:15" ht="343.5" customHeight="1">
      <c r="A24" s="2"/>
      <c r="B24" s="130"/>
      <c r="C24" s="132" t="s">
        <v>21</v>
      </c>
      <c r="D24" s="140" t="s">
        <v>121</v>
      </c>
      <c r="E24" s="141"/>
      <c r="F24" s="141"/>
      <c r="G24" s="141"/>
      <c r="H24" s="141"/>
      <c r="I24" s="141"/>
      <c r="J24" s="141"/>
      <c r="K24" s="142"/>
      <c r="L24" s="47" t="s">
        <v>63</v>
      </c>
    </row>
    <row r="25" spans="1:15" ht="33.75" customHeight="1">
      <c r="A25" s="2"/>
      <c r="B25" s="131"/>
      <c r="C25" s="133"/>
      <c r="D25" s="143"/>
      <c r="E25" s="144"/>
      <c r="F25" s="144"/>
      <c r="G25" s="144"/>
      <c r="H25" s="144"/>
      <c r="I25" s="144"/>
      <c r="J25" s="144"/>
      <c r="K25" s="145"/>
      <c r="L25" s="47" t="s">
        <v>63</v>
      </c>
      <c r="M25" s="48" t="str">
        <f>D24&amp;L24&amp;D25&amp;L25</f>
        <v>・センター新規会員登録110名（プチ会員、本会員、イベント会員）_x000D_・平成29年４月１日から12カ月以内のセンター会員登録数200名（プチ会員、本会員、イベント会員）_x000D_・マッチング機会提供50回_x000D_・市広報掲載　15,800部×２回_x000D_・地元FMラジオCM　１分×25本_x000D_・地元紙広告掲載　発行部数13,700部×６回＝82,200部_x000D_・ＳＮＳ（facebook）アカウント登録　１件_x000D_・チラシ配布先　市内世帯折込15,000部_x000D_・ポスター掲出　市内約300事業所（商工会議所会員事業所数）_x000D_・結婚支援センター新規登録者のうち、地元ＦＭラジオＣＭをきっかけに登録した人数　　６人_x000D_※　算定根拠（対象想定人口（20~40代）11,113人（男5,858人、女5,255人）×男女未婚率男54％、女44.5％×対象世代ラジオ平均聴取率4.2％×意識喚起率（イノベーター）2.5％＝６人）_x000D_・結婚支援センター新規登録者のうち、新聞広告をきっかけに登録した人数　　23人_x000D_※　算定根拠（対象想定人口（20~40代）11,113人（男5,858人、女5,255人）×男女未婚率男54％、女44.5％×対象世代平均購読率16.7％×意識喚起率（イノベーター）2.5％＝23人）_x000D_・結婚支援センター登録者のうち、地元ＦＭラジオＣＭをきいたことがある人の割合　２割_x000D_※　既登録者がラジオCMを聴いた割合として。_x000D_・結婚支援センター登録者のうち、新聞広告を見たことがある人の割合　　４割_x000D_※　既登録者が広告を見た割合として。_x000D_・ＳＮＳアカウント作成後のページリーチ数　　4,500リーチ_x000D_※　算定根拠（１投稿当たり＠100人×５×９ヶ月）_x000D_・ホームページアクセス数　　27,000件_x000D_※　算定根拠（１月3,000ｐｖ×９ヶ月）_x000D__x000D__x000D_</v>
      </c>
    </row>
    <row r="26" spans="1:15" ht="25" customHeight="1">
      <c r="A26" s="2"/>
      <c r="B26" s="55"/>
      <c r="C26" s="119" t="s">
        <v>99</v>
      </c>
      <c r="D26" s="57" t="s">
        <v>100</v>
      </c>
      <c r="E26" s="155" t="s">
        <v>107</v>
      </c>
      <c r="F26" s="155"/>
      <c r="G26" s="155"/>
      <c r="H26" s="57"/>
      <c r="I26" s="115"/>
      <c r="J26" s="115"/>
      <c r="K26" s="116"/>
      <c r="L26" s="47"/>
      <c r="O26" s="58"/>
    </row>
    <row r="27" spans="1:15" ht="46.5" customHeight="1">
      <c r="A27" s="2"/>
      <c r="B27" s="55"/>
      <c r="C27" s="121"/>
      <c r="D27" s="59" t="s">
        <v>101</v>
      </c>
      <c r="E27" s="117" t="s">
        <v>119</v>
      </c>
      <c r="F27" s="117"/>
      <c r="G27" s="117"/>
      <c r="H27" s="117"/>
      <c r="I27" s="117"/>
      <c r="J27" s="117"/>
      <c r="K27" s="118"/>
      <c r="L27" s="47"/>
      <c r="O27" s="58"/>
    </row>
    <row r="28" spans="1:15" ht="20" customHeight="1">
      <c r="A28" s="2"/>
      <c r="B28" s="55"/>
      <c r="C28" s="119" t="s">
        <v>102</v>
      </c>
      <c r="D28" s="122" t="s">
        <v>103</v>
      </c>
      <c r="E28" s="123"/>
      <c r="F28" s="123"/>
      <c r="G28" s="123"/>
      <c r="H28" s="123"/>
      <c r="I28" s="123"/>
      <c r="J28" s="123"/>
      <c r="K28" s="124"/>
      <c r="L28" s="47"/>
      <c r="O28" s="58"/>
    </row>
    <row r="29" spans="1:15" ht="20" customHeight="1">
      <c r="A29" s="2"/>
      <c r="B29" s="55"/>
      <c r="C29" s="120"/>
      <c r="D29" s="60" t="s">
        <v>106</v>
      </c>
      <c r="E29" s="125" t="s">
        <v>112</v>
      </c>
      <c r="F29" s="125"/>
      <c r="G29" s="125"/>
      <c r="H29" s="125"/>
      <c r="I29" s="125"/>
      <c r="J29" s="125"/>
      <c r="K29" s="126"/>
      <c r="L29" s="47"/>
      <c r="O29" s="58"/>
    </row>
    <row r="30" spans="1:15" ht="20" customHeight="1">
      <c r="A30" s="2"/>
      <c r="B30" s="56"/>
      <c r="C30" s="121"/>
      <c r="D30" s="61" t="s">
        <v>104</v>
      </c>
      <c r="E30" s="127" t="s">
        <v>110</v>
      </c>
      <c r="F30" s="127"/>
      <c r="G30" s="127"/>
      <c r="H30" s="127"/>
      <c r="I30" s="127"/>
      <c r="J30" s="127"/>
      <c r="K30" s="128"/>
      <c r="L30" s="47"/>
      <c r="O30" s="58"/>
    </row>
    <row r="31" spans="1:15" ht="20" customHeight="1">
      <c r="A31" s="2"/>
      <c r="B31" s="8" t="s">
        <v>2</v>
      </c>
      <c r="C31" s="4"/>
      <c r="D31" s="6"/>
      <c r="E31" s="6"/>
      <c r="F31" s="6"/>
      <c r="G31" s="6"/>
      <c r="H31" s="6"/>
      <c r="I31" s="6"/>
      <c r="J31" s="6"/>
      <c r="K31" s="6"/>
    </row>
    <row r="32" spans="1:15" ht="300" customHeight="1">
      <c r="B32" s="104" t="s">
        <v>108</v>
      </c>
      <c r="C32" s="104"/>
      <c r="D32" s="104"/>
      <c r="E32" s="104"/>
      <c r="F32" s="104"/>
      <c r="G32" s="104"/>
      <c r="H32" s="104"/>
      <c r="I32" s="104"/>
      <c r="J32" s="104"/>
      <c r="K32" s="104"/>
    </row>
    <row r="33" spans="2:11" ht="27" customHeight="1">
      <c r="B33" s="5"/>
      <c r="C33" s="3"/>
      <c r="D33" s="3"/>
      <c r="E33" s="3"/>
      <c r="F33" s="3"/>
      <c r="G33" s="3"/>
      <c r="H33" s="3"/>
      <c r="I33" s="3"/>
      <c r="J33" s="3"/>
      <c r="K33" s="3"/>
    </row>
    <row r="34" spans="2:11" ht="30" customHeight="1"/>
    <row r="35" spans="2:11" ht="30" customHeight="1"/>
  </sheetData>
  <sheetProtection formatCells="0" formatRows="0"/>
  <mergeCells count="29">
    <mergeCell ref="A3:K3"/>
    <mergeCell ref="C11:K11"/>
    <mergeCell ref="C10:K10"/>
    <mergeCell ref="C9:K9"/>
    <mergeCell ref="D22:K22"/>
    <mergeCell ref="C7:K7"/>
    <mergeCell ref="H5:K5"/>
    <mergeCell ref="B32:K32"/>
    <mergeCell ref="B13:B16"/>
    <mergeCell ref="C24:C25"/>
    <mergeCell ref="B17:B25"/>
    <mergeCell ref="C8:K8"/>
    <mergeCell ref="C13:K13"/>
    <mergeCell ref="C14:K14"/>
    <mergeCell ref="C15:K15"/>
    <mergeCell ref="C16:K16"/>
    <mergeCell ref="D24:K24"/>
    <mergeCell ref="D25:K25"/>
    <mergeCell ref="D23:K23"/>
    <mergeCell ref="C12:D12"/>
    <mergeCell ref="C18:K21"/>
    <mergeCell ref="C26:C27"/>
    <mergeCell ref="E26:G26"/>
    <mergeCell ref="I26:K26"/>
    <mergeCell ref="E27:K27"/>
    <mergeCell ref="C28:C30"/>
    <mergeCell ref="D28:K28"/>
    <mergeCell ref="E29:K29"/>
    <mergeCell ref="E30:K30"/>
  </mergeCells>
  <phoneticPr fontId="2"/>
  <dataValidations count="2">
    <dataValidation type="list" allowBlank="1" showInputMessage="1" showErrorMessage="1" sqref="J1">
      <formula1>"①,②,③,④,⑤,⑥,⑦,⑧,⑨,⑩,⑪,⑫"</formula1>
    </dataValidation>
    <dataValidation type="list" allowBlank="1" showInputMessage="1" showErrorMessage="1" sqref="A1">
      <formula1>"様式３－１,様式２－３－１"</formula1>
    </dataValidation>
  </dataValidations>
  <printOptions horizontalCentered="1"/>
  <pageMargins left="0.59055118110236227" right="0.59055118110236227" top="0.39370078740157483" bottom="0.39370078740157483" header="0.51181102362204722" footer="0.51181102362204722"/>
  <pageSetup paperSize="9" scale="74"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O35"/>
  <sheetViews>
    <sheetView view="pageBreakPreview" zoomScale="85" zoomScaleNormal="75" zoomScaleSheetLayoutView="85" zoomScalePageLayoutView="75" workbookViewId="0"/>
  </sheetViews>
  <sheetFormatPr baseColWidth="12" defaultColWidth="9.1640625" defaultRowHeight="18" x14ac:dyDescent="0"/>
  <cols>
    <col min="1" max="1" width="3.5" style="1" customWidth="1"/>
    <col min="2" max="2" width="22.5" style="1" customWidth="1"/>
    <col min="3" max="3" width="19.6640625" style="1" customWidth="1"/>
    <col min="4" max="4" width="12.6640625" style="1" customWidth="1"/>
    <col min="5" max="5" width="13.5" style="1" customWidth="1"/>
    <col min="6" max="6" width="9.5" style="1" customWidth="1"/>
    <col min="7" max="8" width="15.6640625" style="1" customWidth="1"/>
    <col min="9" max="10" width="9.5" style="1" customWidth="1"/>
    <col min="11" max="11" width="4.1640625" style="1" customWidth="1"/>
    <col min="12" max="12" width="5.33203125" style="1" customWidth="1"/>
    <col min="13" max="16384" width="9.1640625" style="1"/>
  </cols>
  <sheetData>
    <row r="1" spans="1:14" ht="20" customHeight="1">
      <c r="A1" s="45" t="s">
        <v>123</v>
      </c>
      <c r="I1" s="1" t="s">
        <v>12</v>
      </c>
      <c r="J1" s="52" t="s">
        <v>43</v>
      </c>
      <c r="M1" s="1" t="s">
        <v>42</v>
      </c>
    </row>
    <row r="2" spans="1:14" ht="20.25" customHeight="1">
      <c r="M2" s="1">
        <v>1</v>
      </c>
      <c r="N2" s="1" t="s">
        <v>39</v>
      </c>
    </row>
    <row r="3" spans="1:14" ht="20.25" customHeight="1">
      <c r="A3" s="77" t="s">
        <v>65</v>
      </c>
      <c r="B3" s="78"/>
      <c r="C3" s="78"/>
      <c r="D3" s="78"/>
      <c r="E3" s="78"/>
      <c r="F3" s="78"/>
      <c r="G3" s="78"/>
      <c r="H3" s="78"/>
      <c r="I3" s="78"/>
      <c r="J3" s="78"/>
      <c r="K3" s="78"/>
      <c r="M3" s="1">
        <v>2</v>
      </c>
      <c r="N3" s="1" t="s">
        <v>40</v>
      </c>
    </row>
    <row r="4" spans="1:14" ht="20.25" customHeight="1"/>
    <row r="5" spans="1:14" ht="20.25" customHeight="1">
      <c r="A5" s="2"/>
      <c r="B5" s="2"/>
      <c r="F5" s="7" t="s">
        <v>3</v>
      </c>
      <c r="G5" s="7"/>
      <c r="H5" s="92" t="s">
        <v>80</v>
      </c>
      <c r="I5" s="92"/>
      <c r="J5" s="92"/>
      <c r="K5" s="92"/>
    </row>
    <row r="6" spans="1:14" ht="20.25" customHeight="1">
      <c r="A6" s="2"/>
      <c r="B6" s="2"/>
      <c r="F6" s="9"/>
      <c r="G6" s="9"/>
      <c r="H6" s="41"/>
      <c r="I6" s="41"/>
      <c r="J6" s="41"/>
      <c r="K6" s="41"/>
    </row>
    <row r="7" spans="1:14" ht="39.75" customHeight="1" thickBot="1">
      <c r="A7" s="2"/>
      <c r="B7" s="21" t="s">
        <v>50</v>
      </c>
      <c r="C7" s="159" t="s">
        <v>81</v>
      </c>
      <c r="D7" s="160"/>
      <c r="E7" s="160"/>
      <c r="F7" s="160"/>
      <c r="G7" s="160"/>
      <c r="H7" s="160"/>
      <c r="I7" s="160"/>
      <c r="J7" s="160"/>
      <c r="K7" s="161"/>
      <c r="N7" s="42" t="s">
        <v>54</v>
      </c>
    </row>
    <row r="8" spans="1:14" ht="40" customHeight="1" thickBot="1">
      <c r="A8" s="2"/>
      <c r="B8" s="21" t="s">
        <v>38</v>
      </c>
      <c r="C8" s="134" t="str">
        <f>VLOOKUP(M8,M2:R3,2,FALSE)</f>
        <v>結婚に対する取組</v>
      </c>
      <c r="D8" s="135"/>
      <c r="E8" s="135"/>
      <c r="F8" s="135"/>
      <c r="G8" s="135"/>
      <c r="H8" s="135"/>
      <c r="I8" s="135"/>
      <c r="J8" s="135"/>
      <c r="K8" s="136"/>
      <c r="M8" s="53">
        <v>1</v>
      </c>
      <c r="N8" s="37" t="s">
        <v>55</v>
      </c>
    </row>
    <row r="9" spans="1:14" ht="40" customHeight="1" thickBot="1">
      <c r="A9" s="2"/>
      <c r="B9" s="21" t="s">
        <v>37</v>
      </c>
      <c r="C9" s="134" t="str">
        <f>M8&amp;"－("&amp;M9&amp;")"</f>
        <v>1－(3)</v>
      </c>
      <c r="D9" s="135"/>
      <c r="E9" s="135"/>
      <c r="F9" s="135"/>
      <c r="G9" s="135"/>
      <c r="H9" s="135"/>
      <c r="I9" s="135"/>
      <c r="J9" s="135"/>
      <c r="K9" s="136"/>
      <c r="M9" s="54">
        <v>3</v>
      </c>
      <c r="N9" s="37" t="s">
        <v>56</v>
      </c>
    </row>
    <row r="10" spans="1:14" ht="40" customHeight="1">
      <c r="A10" s="2"/>
      <c r="B10" s="20" t="s">
        <v>17</v>
      </c>
      <c r="C10" s="168" t="s">
        <v>85</v>
      </c>
      <c r="D10" s="169"/>
      <c r="E10" s="169"/>
      <c r="F10" s="169"/>
      <c r="G10" s="169"/>
      <c r="H10" s="169"/>
      <c r="I10" s="169"/>
      <c r="J10" s="169"/>
      <c r="K10" s="170"/>
      <c r="M10" s="35"/>
      <c r="N10" s="1" t="s">
        <v>57</v>
      </c>
    </row>
    <row r="11" spans="1:14" ht="40" customHeight="1">
      <c r="A11" s="2"/>
      <c r="B11" s="21" t="s">
        <v>0</v>
      </c>
      <c r="C11" s="156" t="s">
        <v>1</v>
      </c>
      <c r="D11" s="157"/>
      <c r="E11" s="157"/>
      <c r="F11" s="157"/>
      <c r="G11" s="157"/>
      <c r="H11" s="157"/>
      <c r="I11" s="157"/>
      <c r="J11" s="157"/>
      <c r="K11" s="158"/>
      <c r="M11" s="36"/>
    </row>
    <row r="12" spans="1:14" ht="40" customHeight="1">
      <c r="A12" s="2"/>
      <c r="B12" s="21" t="s">
        <v>5</v>
      </c>
      <c r="C12" s="147">
        <v>1322</v>
      </c>
      <c r="D12" s="148"/>
      <c r="E12" s="19" t="s">
        <v>14</v>
      </c>
      <c r="F12" s="13"/>
      <c r="G12" s="13"/>
      <c r="H12" s="13"/>
      <c r="I12" s="13"/>
      <c r="J12" s="13"/>
      <c r="K12" s="14"/>
    </row>
    <row r="13" spans="1:14" ht="395.25" customHeight="1">
      <c r="A13" s="2"/>
      <c r="B13" s="129" t="s">
        <v>18</v>
      </c>
      <c r="C13" s="101" t="s">
        <v>93</v>
      </c>
      <c r="D13" s="102"/>
      <c r="E13" s="102"/>
      <c r="F13" s="102"/>
      <c r="G13" s="102"/>
      <c r="H13" s="102"/>
      <c r="I13" s="102"/>
      <c r="J13" s="102"/>
      <c r="K13" s="137"/>
      <c r="L13" s="47" t="s">
        <v>63</v>
      </c>
    </row>
    <row r="14" spans="1:14" ht="5.25" customHeight="1">
      <c r="A14" s="2"/>
      <c r="B14" s="130"/>
      <c r="C14" s="62"/>
      <c r="D14" s="63"/>
      <c r="E14" s="63"/>
      <c r="F14" s="63"/>
      <c r="G14" s="63"/>
      <c r="H14" s="63"/>
      <c r="I14" s="63"/>
      <c r="J14" s="63"/>
      <c r="K14" s="138"/>
      <c r="L14" s="47" t="s">
        <v>63</v>
      </c>
    </row>
    <row r="15" spans="1:14" ht="5.25" customHeight="1">
      <c r="A15" s="2"/>
      <c r="B15" s="130"/>
      <c r="C15" s="62"/>
      <c r="D15" s="63"/>
      <c r="E15" s="63"/>
      <c r="F15" s="63"/>
      <c r="G15" s="63"/>
      <c r="H15" s="63"/>
      <c r="I15" s="63"/>
      <c r="J15" s="63"/>
      <c r="K15" s="138"/>
      <c r="L15" s="47" t="s">
        <v>63</v>
      </c>
    </row>
    <row r="16" spans="1:14" ht="5.25" customHeight="1">
      <c r="A16" s="2"/>
      <c r="B16" s="131"/>
      <c r="C16" s="65"/>
      <c r="D16" s="66"/>
      <c r="E16" s="66"/>
      <c r="F16" s="66"/>
      <c r="G16" s="66"/>
      <c r="H16" s="66"/>
      <c r="I16" s="66"/>
      <c r="J16" s="66"/>
      <c r="K16" s="139"/>
      <c r="L16" s="47" t="s">
        <v>63</v>
      </c>
      <c r="M16" s="48" t="str">
        <f>C13&amp;L13&amp;C14&amp;L14&amp;C15&amp;L15&amp;C16&amp;L16</f>
        <v>　大船渡市では、「大船渡市まち・ひと・しごと創生総合戦略」により、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_x000D_　この中で、結婚に対する取り組みとして、結婚に関連すること（出会い、結婚、妊娠・出産、子育て）で悩みを抱えるすべての方（本人・家族・ 友人など）が気軽に相談できる窓口を開設し、専門家による相談体制構築とライフステージに応じた情報提供と総合的できめ細かな相談に応じる体制を整えるほか、他地域の先進事例であるマリッジサポーターの連携の取り組みを取り入れ、地域においてボランティアで縁結び活動をしたい「地域のお世話焼きさん」、独身従業員等の結婚への希望を叶えるための職場のお世話焼き役の「縁結びさん」を確保し、結婚に悩む男女や、子どもの結婚に悩む親などの相談に応じるなど、身近で草の根的に結婚を応援する仕組みを構築するとともに、出会いから結婚までのつながりある支援を行う結婚よろず相談・サポート事業を実施し、結婚から妊娠・出産、子育てを通じたあらゆるステージでの切れ目のない支援を展開している。_x000D_本個別事業は、縁結びさんに、新たな役割を設けることで、出会いの機会を拡大し交際や結婚へとつなげられるように支援するとともに、縁結びさんの登録を拡大させるため、対象要件を拡大し、結婚応援企業及び地域の縁結びさんの登録を推進強化するものである。_x000D__x000D__x000D__x000D__x000D_</v>
      </c>
    </row>
    <row r="17" spans="1:15" ht="13.5" customHeight="1">
      <c r="A17" s="2"/>
      <c r="B17" s="129" t="s">
        <v>20</v>
      </c>
      <c r="C17" s="49" t="s">
        <v>19</v>
      </c>
      <c r="D17" s="50"/>
      <c r="E17" s="50"/>
      <c r="F17" s="50"/>
      <c r="G17" s="50"/>
      <c r="H17" s="50"/>
      <c r="I17" s="50"/>
      <c r="J17" s="50"/>
      <c r="K17" s="51"/>
      <c r="L17" s="47" t="s">
        <v>63</v>
      </c>
    </row>
    <row r="18" spans="1:15" ht="409.5" customHeight="1">
      <c r="A18" s="2"/>
      <c r="B18" s="130"/>
      <c r="C18" s="149" t="s">
        <v>128</v>
      </c>
      <c r="D18" s="150"/>
      <c r="E18" s="150"/>
      <c r="F18" s="150"/>
      <c r="G18" s="150"/>
      <c r="H18" s="150"/>
      <c r="I18" s="150"/>
      <c r="J18" s="150"/>
      <c r="K18" s="151"/>
      <c r="L18" s="47" t="s">
        <v>63</v>
      </c>
    </row>
    <row r="19" spans="1:15" ht="409.5" customHeight="1">
      <c r="A19" s="2"/>
      <c r="B19" s="130"/>
      <c r="C19" s="149"/>
      <c r="D19" s="150"/>
      <c r="E19" s="150"/>
      <c r="F19" s="150"/>
      <c r="G19" s="150"/>
      <c r="H19" s="150"/>
      <c r="I19" s="150"/>
      <c r="J19" s="150"/>
      <c r="K19" s="151"/>
      <c r="L19" s="47" t="s">
        <v>63</v>
      </c>
    </row>
    <row r="20" spans="1:15" ht="409.5" customHeight="1">
      <c r="A20" s="2"/>
      <c r="B20" s="130"/>
      <c r="C20" s="149"/>
      <c r="D20" s="150"/>
      <c r="E20" s="150"/>
      <c r="F20" s="150"/>
      <c r="G20" s="150"/>
      <c r="H20" s="150"/>
      <c r="I20" s="150"/>
      <c r="J20" s="150"/>
      <c r="K20" s="151"/>
      <c r="L20" s="47" t="s">
        <v>63</v>
      </c>
    </row>
    <row r="21" spans="1:15" ht="409.5" customHeight="1">
      <c r="A21" s="2"/>
      <c r="B21" s="130"/>
      <c r="C21" s="152"/>
      <c r="D21" s="153"/>
      <c r="E21" s="153"/>
      <c r="F21" s="153"/>
      <c r="G21" s="153"/>
      <c r="H21" s="153"/>
      <c r="I21" s="153"/>
      <c r="J21" s="153"/>
      <c r="K21" s="154"/>
      <c r="L21" s="47" t="s">
        <v>63</v>
      </c>
      <c r="M21" s="48" t="str">
        <f>C18&amp;L18&amp;C19&amp;L19&amp;C20&amp;L20&amp;C21&amp;L21</f>
        <v>個票２　企業団体等の結婚支援の取組の拡大と強化_x000D_企業・団体等のつながりを活かして独身従業員等の結婚への希望を叶えるため、結婚応援に取組む結婚応援企業（市が委託して実施している結婚支援事業に協賛する企業として、結婚相談支援センターに登録した企業。主な役割は、結婚パスポート事業への協賛や、企業同士の自然な出会いの場のセッティング等）の募集と拡大するとともに、企業・団体等の中に職場のお世話焼き役の「縁結びさん」（平成28年度から設置）の設置を促進し、地域のつながりを活かした地域の縁結びさんとの連携による複数の企業・団体等の間で男女の出会いの場の創出から結婚に至る交流の実施を促進する。_x000D_取り組みの内容は、縁結びさんに、これまでは行っていなかった本交付金事業で実施するほかの事業（企業団体等の出会い交流イベントや結婚応援パスポート事業等）の情報提供という役割を新たに設けることで、出会いの機会を拡大し交際や結婚へとつなげられるように支援する（ハラスメントの危険性をはらむ助言、相談業務は行わない）。また、縁結びさんの登録を拡大させるため、対象要件を拡大するとともに、募集説明会や出張PRの機会を活用し、結婚応援企業及び地域の縁結びさんの登録を推進強化する。_x000D__x000D_①結婚応援企業普及推進役設置事業_x000D_企業団体等の独身従業員等の結婚への希望を叶えるための取組として、結婚応援に取組む結婚応援企業の登録を拡大するために、企業・団体等に対して積極的な普及推進に取組む「結婚応援企業普及推進員（結婚応援大使）」を拡大設置し、企業団体等のつながりを活かした地域社会全体で結婚支援する機運の醸成を図る。_x000D_普及推進員には委嘱状及び登録証（兼名刺）を交付し、広く市民に公表し、円滑な普及推進業務を促進する。_x000D_【対象者及び実施方法】_x000D_市内の多様な主体（市、地域の経済団体、漁業、農業、観光、体育、企業、NPO、学校、専門家等の多様な関係者等）で代表経験やリーダーシップをもって、広く結婚応援企業の募集を推進できる方。_x000D_（既に大船渡商工会議所、社会福祉法人大船渡市社会福祉協議会、市内協同組合等の代表者に委嘱しており、今後も拡大する予定）_x000D_【委託料】小計280,000円_x000D_・　謝金（普及推進員委嘱費）10,000円×21人＝210,000円_x000D_・　企画、運営費　70,000円_x000D_（積算根拠）_x000D_市役所臨時職員（有資格者）の賃金（日額8,940円）をもとに、委託業務に従事する職員の労務費及び諸経費を以下のとおり積算したもの。_x000D_日額8,940円／7.75H＝時給1,153円_x000D_①の業務に次の時間を費やすと見込み、_x000D_・企画、委嘱状の交付等の事前準備　11時間_x000D_・大使への就任依頼及び役割の説明等　１人２時間×21名＝42時間_x000D_計53時間×1,153円＝61,109円…(a)_x000D_(a)に雑費等の諸経費15％を見込み、61,109円×1.15＝70,275円≒70,000円_x000D__x000D_②結婚応援企業内と地域で結婚支援に取組む縁結びさん募集・育成・強化事業_x000D_【対象者及び実施方法】_x000D_＞結婚応援企業_x000D_（役割）_x000D_市が委託して実施している結婚支援事業に協賛する企業として、結婚相談支援センターに登録した企業です。主な役割は、結婚パスポート事業への協賛や、企業同士の自然な出会いの場のセッティング等_x000D_（対象）_x000D_・大船渡市内に所在する企業・団体（部署、支店、工場等の単位も可）_x000D_・大船渡市出身者が創業、経営、所属する企業・団体（部署、支店、工場等の単位も可）_x000D_＞地域の縁結びさん_x000D_（対象）_x000D_・20 歳以上の原則既婚者で、大船渡市結婚相談・支援センター（以下、センターという）が実施する講習会または研修を１回以上受講し、ボランティアで活動できる方_x000D_※　これまで、対象要件を市内在住者に限定していたものを市外在住者にも拡大し、広域的に支援に取り組む。_x000D_１）結婚応援企業及び地域の縁結びさんの募集推進、交流企画支援、広報業務（募集説明会開催、市広報掲載、市広報チラシ折込、企業訪問、出張PR）_x000D_市内企業に対し、結婚応援企業への登録を働きかける。（対象：１日１社×20日×12月＝240社）_x000D_また、首都圏で大船渡市とかかわりのある企業へも働きかけるため、市が首都圏で開催するイベントに合わせて、出張PRを行う。_x000D_・　11月 首都圏さんりく大船渡人会の集い　参加者見込100名（会員約1200名、平成28年度参加者数）_x000D_・　９月 三陸・大船渡 東京タワーさんままつり　来場見込約3333人（平成28年度）_x000D_・　市内PR機会（８月三陸・大船渡夏祭り、10月大船渡市産業まつり等）来場見込4000人_x000D_【委託料】小計504,000円_x000D_・　旅費交通費　50,000円×2回=100,000円_x000D_（東京－大船渡間　市の旅費規程に基づき積算）_x000D_・　印刷費（結婚応援企業、縁結びさん募集チラシ）@5.72円×17,500部×２種＝200,200円≒200,000円_x000D_（配布先）市全戸配布15,800部（H29年度発行部数）、結婚応援企業60社×25部＝1,500部、市関連施設200部_x000D_・　広告宣伝費　52,000×2回＝104,000円_x000D_（内訳）地元ＦＭラジオＣＭ（１分ＣＭ＠1,000円×10本）：10,000円_x000D_地元紙広告掲載料（モノクロ：東海新報社２段２ツ割　＠20,000円×２本）：40,000円_x000D_ＳＮＳ広告掲載（facebook公告＠1,000円×２本）：2,000円_x000D_計52,000円_x000D_・　印刷費（縁結びさん登録証兼名刺）100人×1,000円＝100,000円_x000D__x000D_２）地域の縁結びさん養成講座_x000D_地域の縁結びさんを養成するための養成講座を開催する。_x000D_・　養成講座は、新規に地域の縁結びさんを希望する方を対象として開催します。_x000D_・　センターの理念・概要、個人情報保護に関する事項、ハラスメントに関すること、心得（傾聴、質問力等）について、縁結びさんとして活動するための基本的なことについて学んで頂きます。_x000D_（20人×４回＝80人）_x000D__x000D_３）地域の縁結びさんスキルアップ講習会開催_x000D_地域の縁結びさんのスキルアップのため、スキルアップ講習会を開催する。なお、開催に係る費用の節減のため、講習会の内容をDVDで制作し、今後の縁結びさんの養成に活用する。_x000D_・　スキルアップ講習会は、既に養成講座を受講した縁結びさんを対象として、対人コミュニケーション等の講習によるスキルアップと縁結びさん相互の情報交流機会とし、継続的なスキル向上と縁結びさんのネットワークを広げていくことで、縁結びさんのモチベーション維持とともに、つながりを活かした情報提供と新規登録活動等を推進していくことを目的として開催します。_x000D_（40人×２回＝80人）_x000D_【委託料】小計140,000円_x000D_・　講師謝金@20,000円×２回＝40,000円_x000D_・　講師旅費交通費@50,000円×２回＝100,000円_x000D_※首都圏からの講師を想定。積算内容は出張PRと同じ。_x000D__x000D_４）結婚応援企業の職場の縁結びさん及び地域の縁結びさんの情報交換交流会開催業務_x000D_職場の縁結びさんと地域の縁結びさんの情報交換交流会を開催し、企業と地域による結婚支援に関する連携の強化を図る。_x000D_（20人×１２回＝240人）_x000D__x000D_□①、②の共通費用_x000D_【委託料】小計300,000円_x000D_・　企画、運営費　300,000円_x000D_（積算根拠）_x000D_市役所臨時職員（有資格者）の賃金（日額8,940円）をもとに、委託業務に従事する職員の労務費及び諸経費を以下のとおり積算したもの。_x000D_日額8,940円／7.75H＝時給1,153円_x000D_②の業務に次の時間を費やすと見込み、_x000D_市内企業への結婚応援企業登録の働きかけ　46.5時間_x000D_養成講座、講習会の企画、開催等（６回、各10時間）　60時間_x000D_情報交流会開催の企画、開催等（12回、各10時間）120時間_x000D_226.5時間×1,153円＝261,155円…(b)_x000D_(b)に雑費等の諸経費15％を見込み、261,155円×1.15＝300,328円≒300,000円_x000D__x000D_個票２の費用合計　1,224,000円×1.08＝1,321,920円_x000D__x000D_【次年度以降の方向性】_x000D_次年度以降も結婚応援企業の募集を継続して、職場のお世話焼き役の「縁結びさん」の設置を促進し、地域のつながりを活かした地域の縁結びさんとの連携による複数の企業・団体等の間で男女の出会いの場の創出から結婚に至る交流の実施を促進していく。_x000D__x000D_横展開した事業_x000D_　福井県　職場のめいわくありがた縁結び_x000D_・職場内結婚サポーター設置_x000D_・結婚応援企業登録制度、普及推進員委嘱_x000D__x000D__x000D__x000D__x000D_</v>
      </c>
    </row>
    <row r="22" spans="1:15" ht="69.75" customHeight="1">
      <c r="A22" s="2"/>
      <c r="B22" s="130"/>
      <c r="C22" s="18" t="s">
        <v>53</v>
      </c>
      <c r="D22" s="89" t="s">
        <v>97</v>
      </c>
      <c r="E22" s="90"/>
      <c r="F22" s="90"/>
      <c r="G22" s="90"/>
      <c r="H22" s="90"/>
      <c r="I22" s="90"/>
      <c r="J22" s="90"/>
      <c r="K22" s="146"/>
      <c r="L22" s="47" t="s">
        <v>63</v>
      </c>
    </row>
    <row r="23" spans="1:15" ht="70" customHeight="1">
      <c r="A23" s="2"/>
      <c r="B23" s="130"/>
      <c r="C23" s="18" t="s">
        <v>22</v>
      </c>
      <c r="D23" s="89" t="s">
        <v>98</v>
      </c>
      <c r="E23" s="90"/>
      <c r="F23" s="90"/>
      <c r="G23" s="90"/>
      <c r="H23" s="90"/>
      <c r="I23" s="90"/>
      <c r="J23" s="90"/>
      <c r="K23" s="146"/>
      <c r="L23" s="47" t="s">
        <v>63</v>
      </c>
    </row>
    <row r="24" spans="1:15" ht="409.5" customHeight="1">
      <c r="A24" s="2"/>
      <c r="B24" s="130"/>
      <c r="C24" s="132" t="s">
        <v>21</v>
      </c>
      <c r="D24" s="162" t="s">
        <v>127</v>
      </c>
      <c r="E24" s="163"/>
      <c r="F24" s="163"/>
      <c r="G24" s="163"/>
      <c r="H24" s="163"/>
      <c r="I24" s="163"/>
      <c r="J24" s="163"/>
      <c r="K24" s="164"/>
      <c r="L24" s="47" t="s">
        <v>63</v>
      </c>
    </row>
    <row r="25" spans="1:15" ht="184.5" customHeight="1">
      <c r="A25" s="2"/>
      <c r="B25" s="131"/>
      <c r="C25" s="133"/>
      <c r="D25" s="165"/>
      <c r="E25" s="166"/>
      <c r="F25" s="166"/>
      <c r="G25" s="166"/>
      <c r="H25" s="166"/>
      <c r="I25" s="166"/>
      <c r="J25" s="166"/>
      <c r="K25" s="167"/>
      <c r="L25" s="47" t="s">
        <v>63</v>
      </c>
      <c r="M25" s="48" t="str">
        <f>D24&amp;L24&amp;D25&amp;L25</f>
        <v>①結婚応援企業普及推進役設置事業_x000D_平成29年度末の結婚応援企業登録数　50社_x000D_②結婚応援企業内と地域で結婚支援に取り組み縁結びさん募集・育成・強化事業_x000D_平成29年度末の結婚応援企業登録数　50社（②-(1)）_x000D_結婚応援企業への登録を働きかけた企業の数　240社（②-(1)）_x000D_出張PR回数　２回（②-(1)）_x000D_平成29年度末の地域の縁結びさんセンター登録数　12人（②-(2)）_x000D_市広報掲載　15,800部×２回（②-(1)、(2)）_x000D_市広報誌を読んだことがきっかけで地域の縁結びさんに興味を持った方の数　24人（市内地区公民館単位で１名×掲載回数２回、養成講座開催時のアンケートで調査）（②-(2)）_x000D_地元FMラジオCM　１分×10本（②-(1)、(2)）_x000D_地元FMラジオCMに係るリーチ数　（対象想定人口（20~40代）11,113人（男5,858人、女5,255人）×男女未婚率男54％、女44.5％×対象世代ラジオ平均聴取率4.2％＝231人_x000D_地元FMラジオCMの認知率　100％_x000D_地元FMラジオCMを聞いたことがきっかけで地域の縁結びさんに興味を持った方の数　24人（市内地区公民館単位で１名×掲載回数２回、養成講座開催時のアンケートで調査）（②-(2)）_x000D_地元紙広告掲載　発行部数13,700部×２回＝27,400部（②-(1)、(2)）_x000D_地元紙広告掲載に係るリーチ数　8,600リーチ（②-（1）、（2）（算定根拠：地元紙（東海新報）の市内購読数8,600部）_x000D_地元紙広告掲載の認知率　100％_x000D_地元紙広告を読んだことがきっかけで地域の縁結びさんに興味を持った方の数　24人（市内地区公民館単位で１名×掲載回数２回、養成講座開催時のアンケートで調査）（②-(2)）_x000D_SNS広告掲載　２本（②-(1)、(2)）_x000D_SNSアカウント作成後の広告投稿に係るリーチ数　200リーチ（②-（1）、（2）（算定根拠＠100人×２本）_x000D_SNS広告の認知率　100％_x000D_SNS広告がきっかけで地域の縁結びさんに興味を持った方の数　24人（市内地区公民館単位で１名×掲載回数２回、養成講座開催時のアンケートで調査）（②-(2)）_x000D_地域の縁結びさん養成講座受講者数　80人（②-(2)）_x000D_地域の縁結びさん養成講座受講後、地域の縁結びさんとして登録した登録者数　12人※②のKPI４行目、平成29年度末の地域の縁結びさんセンター登録数の再掲_x000D_地域の縁結びさんスキルアップ講習会受講者数　80人（②-(3)）_x000D_スキルアップ講習会に参加した縁結びさんの活動意義・意識がさらに高まったと感じた人の割合　30％（②－(3)）_x000D_職場の縁結びさんと地域の縁結びさんとの情報交流会参加者数　240人（②-(4)）_x000D_職場の縁結びさんと地域の縁結びさんとの情報交流会がきっかけでお見合いが成立した回数（15組）※下段30組の内数_x000D_平成29年度末までのお見合い成立回数　30組（60人）（②－(5)）_x000D__x000D__x000D_</v>
      </c>
    </row>
    <row r="26" spans="1:15" ht="25" customHeight="1">
      <c r="A26" s="2"/>
      <c r="B26" s="55"/>
      <c r="C26" s="119" t="s">
        <v>99</v>
      </c>
      <c r="D26" s="57" t="s">
        <v>100</v>
      </c>
      <c r="E26" s="155" t="s">
        <v>107</v>
      </c>
      <c r="F26" s="155"/>
      <c r="G26" s="155"/>
      <c r="H26" s="57"/>
      <c r="I26" s="115"/>
      <c r="J26" s="115"/>
      <c r="K26" s="116"/>
      <c r="L26" s="47"/>
      <c r="O26" s="58"/>
    </row>
    <row r="27" spans="1:15" ht="46.5" customHeight="1">
      <c r="A27" s="2"/>
      <c r="B27" s="55"/>
      <c r="C27" s="121"/>
      <c r="D27" s="59" t="s">
        <v>101</v>
      </c>
      <c r="E27" s="117" t="s">
        <v>117</v>
      </c>
      <c r="F27" s="117"/>
      <c r="G27" s="117"/>
      <c r="H27" s="117"/>
      <c r="I27" s="117"/>
      <c r="J27" s="117"/>
      <c r="K27" s="118"/>
      <c r="L27" s="47"/>
      <c r="O27" s="58"/>
    </row>
    <row r="28" spans="1:15" ht="20" customHeight="1">
      <c r="A28" s="2"/>
      <c r="B28" s="55"/>
      <c r="C28" s="119" t="s">
        <v>102</v>
      </c>
      <c r="D28" s="122" t="s">
        <v>113</v>
      </c>
      <c r="E28" s="123"/>
      <c r="F28" s="123"/>
      <c r="G28" s="123"/>
      <c r="H28" s="123"/>
      <c r="I28" s="123"/>
      <c r="J28" s="123"/>
      <c r="K28" s="124"/>
      <c r="L28" s="47"/>
      <c r="O28" s="58"/>
    </row>
    <row r="29" spans="1:15" ht="20" customHeight="1">
      <c r="A29" s="2"/>
      <c r="B29" s="55"/>
      <c r="C29" s="120"/>
      <c r="D29" s="60" t="s">
        <v>105</v>
      </c>
      <c r="E29" s="125" t="s">
        <v>111</v>
      </c>
      <c r="F29" s="125"/>
      <c r="G29" s="125"/>
      <c r="H29" s="125"/>
      <c r="I29" s="125"/>
      <c r="J29" s="125"/>
      <c r="K29" s="126"/>
      <c r="L29" s="47"/>
      <c r="O29" s="58"/>
    </row>
    <row r="30" spans="1:15" ht="20" customHeight="1">
      <c r="A30" s="2"/>
      <c r="B30" s="56"/>
      <c r="C30" s="121"/>
      <c r="D30" s="61" t="s">
        <v>114</v>
      </c>
      <c r="E30" s="127" t="s">
        <v>109</v>
      </c>
      <c r="F30" s="127"/>
      <c r="G30" s="127"/>
      <c r="H30" s="127"/>
      <c r="I30" s="127"/>
      <c r="J30" s="127"/>
      <c r="K30" s="128"/>
      <c r="L30" s="47"/>
      <c r="O30" s="58"/>
    </row>
    <row r="31" spans="1:15" ht="20" customHeight="1">
      <c r="A31" s="2"/>
      <c r="B31" s="8" t="s">
        <v>2</v>
      </c>
      <c r="C31" s="4"/>
      <c r="D31" s="6"/>
      <c r="E31" s="6"/>
      <c r="F31" s="6"/>
      <c r="G31" s="6"/>
      <c r="H31" s="6"/>
      <c r="I31" s="6"/>
      <c r="J31" s="6"/>
      <c r="K31" s="6"/>
    </row>
    <row r="32" spans="1:15" ht="300" customHeight="1">
      <c r="B32" s="104" t="s">
        <v>108</v>
      </c>
      <c r="C32" s="104"/>
      <c r="D32" s="104"/>
      <c r="E32" s="104"/>
      <c r="F32" s="104"/>
      <c r="G32" s="104"/>
      <c r="H32" s="104"/>
      <c r="I32" s="104"/>
      <c r="J32" s="104"/>
      <c r="K32" s="104"/>
    </row>
    <row r="33" spans="2:11" ht="27" customHeight="1">
      <c r="B33" s="5"/>
      <c r="C33" s="3"/>
      <c r="D33" s="3"/>
      <c r="E33" s="3"/>
      <c r="F33" s="3"/>
      <c r="G33" s="3"/>
      <c r="H33" s="3"/>
      <c r="I33" s="3"/>
      <c r="J33" s="3"/>
      <c r="K33" s="3"/>
    </row>
    <row r="34" spans="2:11" ht="30" customHeight="1"/>
    <row r="35" spans="2:11" ht="30" customHeight="1"/>
  </sheetData>
  <sheetProtection formatCells="0" formatRows="0"/>
  <mergeCells count="28">
    <mergeCell ref="C10:K10"/>
    <mergeCell ref="A3:K3"/>
    <mergeCell ref="H5:K5"/>
    <mergeCell ref="C7:K7"/>
    <mergeCell ref="C8:K8"/>
    <mergeCell ref="C9:K9"/>
    <mergeCell ref="C11:K11"/>
    <mergeCell ref="C12:D12"/>
    <mergeCell ref="B13:B16"/>
    <mergeCell ref="C13:K13"/>
    <mergeCell ref="C14:K14"/>
    <mergeCell ref="C15:K15"/>
    <mergeCell ref="C16:K16"/>
    <mergeCell ref="B17:B25"/>
    <mergeCell ref="D22:K22"/>
    <mergeCell ref="D23:K23"/>
    <mergeCell ref="C24:C25"/>
    <mergeCell ref="C18:K21"/>
    <mergeCell ref="D24:K25"/>
    <mergeCell ref="E27:K27"/>
    <mergeCell ref="C28:C30"/>
    <mergeCell ref="D28:K28"/>
    <mergeCell ref="E30:K30"/>
    <mergeCell ref="B32:K32"/>
    <mergeCell ref="E29:K29"/>
    <mergeCell ref="C26:C27"/>
    <mergeCell ref="E26:G26"/>
    <mergeCell ref="I26:K26"/>
  </mergeCells>
  <phoneticPr fontId="2"/>
  <dataValidations count="2">
    <dataValidation type="list" allowBlank="1" showInputMessage="1" showErrorMessage="1" sqref="A1">
      <formula1>"様式３－１,様式２－３－１"</formula1>
    </dataValidation>
    <dataValidation type="list" allowBlank="1" showInputMessage="1" showErrorMessage="1" sqref="J1">
      <formula1>"①,②,③,④,⑤,⑥,⑦,⑧,⑨,⑩,⑪,⑫"</formula1>
    </dataValidation>
  </dataValidations>
  <printOptions horizontalCentered="1"/>
  <pageMargins left="0.59055118110236227" right="0.59055118110236227" top="0.39370078740157483" bottom="0.39370078740157483" header="0.51181102362204722" footer="0.51181102362204722"/>
  <pageSetup paperSize="9" scale="74"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O37"/>
  <sheetViews>
    <sheetView view="pageBreakPreview" zoomScale="75" zoomScaleNormal="75" zoomScaleSheetLayoutView="75" zoomScalePageLayoutView="75" workbookViewId="0"/>
  </sheetViews>
  <sheetFormatPr baseColWidth="12" defaultColWidth="9.1640625" defaultRowHeight="18" x14ac:dyDescent="0"/>
  <cols>
    <col min="1" max="1" width="3.5" style="1" customWidth="1"/>
    <col min="2" max="2" width="22.5" style="1" customWidth="1"/>
    <col min="3" max="3" width="19.6640625" style="1" customWidth="1"/>
    <col min="4" max="4" width="12.6640625" style="1" customWidth="1"/>
    <col min="5" max="5" width="13.5" style="1" customWidth="1"/>
    <col min="6" max="6" width="9.5" style="1" customWidth="1"/>
    <col min="7" max="8" width="15.6640625" style="1" customWidth="1"/>
    <col min="9" max="10" width="9.5" style="1" customWidth="1"/>
    <col min="11" max="11" width="4.1640625" style="1" customWidth="1"/>
    <col min="12" max="12" width="5.33203125" style="1" customWidth="1"/>
    <col min="13" max="16384" width="9.1640625" style="1"/>
  </cols>
  <sheetData>
    <row r="1" spans="1:14" ht="20" customHeight="1">
      <c r="A1" s="45" t="s">
        <v>123</v>
      </c>
      <c r="I1" s="1" t="s">
        <v>12</v>
      </c>
      <c r="J1" s="52" t="s">
        <v>45</v>
      </c>
      <c r="M1" s="1" t="s">
        <v>42</v>
      </c>
    </row>
    <row r="2" spans="1:14" ht="20.25" customHeight="1">
      <c r="M2" s="1">
        <v>1</v>
      </c>
      <c r="N2" s="1" t="s">
        <v>39</v>
      </c>
    </row>
    <row r="3" spans="1:14" ht="20.25" customHeight="1">
      <c r="A3" s="77" t="s">
        <v>65</v>
      </c>
      <c r="B3" s="78"/>
      <c r="C3" s="78"/>
      <c r="D3" s="78"/>
      <c r="E3" s="78"/>
      <c r="F3" s="78"/>
      <c r="G3" s="78"/>
      <c r="H3" s="78"/>
      <c r="I3" s="78"/>
      <c r="J3" s="78"/>
      <c r="K3" s="78"/>
      <c r="M3" s="1">
        <v>2</v>
      </c>
      <c r="N3" s="1" t="s">
        <v>40</v>
      </c>
    </row>
    <row r="4" spans="1:14" ht="20.25" customHeight="1"/>
    <row r="5" spans="1:14" ht="20.25" customHeight="1">
      <c r="A5" s="2"/>
      <c r="B5" s="2"/>
      <c r="F5" s="7" t="s">
        <v>3</v>
      </c>
      <c r="G5" s="7"/>
      <c r="H5" s="92"/>
      <c r="I5" s="92"/>
      <c r="J5" s="92"/>
      <c r="K5" s="92"/>
    </row>
    <row r="6" spans="1:14" ht="20.25" customHeight="1">
      <c r="A6" s="2"/>
      <c r="B6" s="2"/>
      <c r="F6" s="9"/>
      <c r="G6" s="9"/>
      <c r="H6" s="41"/>
      <c r="I6" s="41"/>
      <c r="J6" s="41"/>
      <c r="K6" s="41"/>
    </row>
    <row r="7" spans="1:14" ht="39.75" customHeight="1" thickBot="1">
      <c r="A7" s="2"/>
      <c r="B7" s="21" t="s">
        <v>50</v>
      </c>
      <c r="C7" s="159"/>
      <c r="D7" s="160"/>
      <c r="E7" s="160"/>
      <c r="F7" s="160"/>
      <c r="G7" s="160"/>
      <c r="H7" s="160"/>
      <c r="I7" s="160"/>
      <c r="J7" s="160"/>
      <c r="K7" s="161"/>
      <c r="N7" s="42" t="s">
        <v>54</v>
      </c>
    </row>
    <row r="8" spans="1:14" ht="40" customHeight="1" thickBot="1">
      <c r="A8" s="2"/>
      <c r="B8" s="21" t="s">
        <v>38</v>
      </c>
      <c r="C8" s="134" t="str">
        <f>VLOOKUP(M8,M2:R3,2,FALSE)</f>
        <v>結婚に対する取組</v>
      </c>
      <c r="D8" s="135"/>
      <c r="E8" s="135"/>
      <c r="F8" s="135"/>
      <c r="G8" s="135"/>
      <c r="H8" s="135"/>
      <c r="I8" s="135"/>
      <c r="J8" s="135"/>
      <c r="K8" s="136"/>
      <c r="M8" s="53">
        <v>1</v>
      </c>
      <c r="N8" s="37" t="s">
        <v>55</v>
      </c>
    </row>
    <row r="9" spans="1:14" ht="40" customHeight="1" thickBot="1">
      <c r="A9" s="2"/>
      <c r="B9" s="21" t="s">
        <v>37</v>
      </c>
      <c r="C9" s="134" t="str">
        <f>M8&amp;"－("&amp;M9&amp;")"</f>
        <v>1－(3)</v>
      </c>
      <c r="D9" s="135"/>
      <c r="E9" s="135"/>
      <c r="F9" s="135"/>
      <c r="G9" s="135"/>
      <c r="H9" s="135"/>
      <c r="I9" s="135"/>
      <c r="J9" s="135"/>
      <c r="K9" s="136"/>
      <c r="M9" s="54">
        <v>3</v>
      </c>
      <c r="N9" s="37" t="s">
        <v>56</v>
      </c>
    </row>
    <row r="10" spans="1:14" ht="40" customHeight="1">
      <c r="A10" s="2"/>
      <c r="B10" s="20" t="s">
        <v>17</v>
      </c>
      <c r="C10" s="159" t="s">
        <v>87</v>
      </c>
      <c r="D10" s="160"/>
      <c r="E10" s="160"/>
      <c r="F10" s="160"/>
      <c r="G10" s="160"/>
      <c r="H10" s="160"/>
      <c r="I10" s="160"/>
      <c r="J10" s="160"/>
      <c r="K10" s="161"/>
      <c r="M10" s="35"/>
      <c r="N10" s="1" t="s">
        <v>57</v>
      </c>
    </row>
    <row r="11" spans="1:14" ht="40" customHeight="1">
      <c r="A11" s="2"/>
      <c r="B11" s="21" t="s">
        <v>0</v>
      </c>
      <c r="C11" s="156" t="s">
        <v>69</v>
      </c>
      <c r="D11" s="157"/>
      <c r="E11" s="157"/>
      <c r="F11" s="157"/>
      <c r="G11" s="157"/>
      <c r="H11" s="157"/>
      <c r="I11" s="157"/>
      <c r="J11" s="157"/>
      <c r="K11" s="158"/>
      <c r="M11" s="36"/>
    </row>
    <row r="12" spans="1:14" ht="40" customHeight="1">
      <c r="A12" s="2"/>
      <c r="B12" s="21" t="s">
        <v>5</v>
      </c>
      <c r="C12" s="147">
        <v>1614</v>
      </c>
      <c r="D12" s="148"/>
      <c r="E12" s="19" t="s">
        <v>14</v>
      </c>
      <c r="F12" s="13"/>
      <c r="G12" s="13"/>
      <c r="H12" s="13"/>
      <c r="I12" s="13"/>
      <c r="J12" s="13"/>
      <c r="K12" s="14"/>
    </row>
    <row r="13" spans="1:14" ht="406.5" customHeight="1">
      <c r="A13" s="2"/>
      <c r="B13" s="129" t="s">
        <v>18</v>
      </c>
      <c r="C13" s="101" t="s">
        <v>94</v>
      </c>
      <c r="D13" s="102"/>
      <c r="E13" s="102"/>
      <c r="F13" s="102"/>
      <c r="G13" s="102"/>
      <c r="H13" s="102"/>
      <c r="I13" s="102"/>
      <c r="J13" s="102"/>
      <c r="K13" s="137"/>
      <c r="L13" s="47" t="s">
        <v>63</v>
      </c>
    </row>
    <row r="14" spans="1:14" ht="5.25" customHeight="1">
      <c r="A14" s="2"/>
      <c r="B14" s="130"/>
      <c r="C14" s="62"/>
      <c r="D14" s="63"/>
      <c r="E14" s="63"/>
      <c r="F14" s="63"/>
      <c r="G14" s="63"/>
      <c r="H14" s="63"/>
      <c r="I14" s="63"/>
      <c r="J14" s="63"/>
      <c r="K14" s="138"/>
      <c r="L14" s="47" t="s">
        <v>63</v>
      </c>
    </row>
    <row r="15" spans="1:14" ht="5.25" customHeight="1">
      <c r="A15" s="2"/>
      <c r="B15" s="130"/>
      <c r="C15" s="62"/>
      <c r="D15" s="63"/>
      <c r="E15" s="63"/>
      <c r="F15" s="63"/>
      <c r="G15" s="63"/>
      <c r="H15" s="63"/>
      <c r="I15" s="63"/>
      <c r="J15" s="63"/>
      <c r="K15" s="138"/>
      <c r="L15" s="47" t="s">
        <v>63</v>
      </c>
    </row>
    <row r="16" spans="1:14" ht="5.25" customHeight="1">
      <c r="A16" s="2"/>
      <c r="B16" s="131"/>
      <c r="C16" s="65"/>
      <c r="D16" s="66"/>
      <c r="E16" s="66"/>
      <c r="F16" s="66"/>
      <c r="G16" s="66"/>
      <c r="H16" s="66"/>
      <c r="I16" s="66"/>
      <c r="J16" s="66"/>
      <c r="K16" s="139"/>
      <c r="L16" s="47" t="s">
        <v>63</v>
      </c>
      <c r="M16" s="48" t="str">
        <f>C13&amp;L13&amp;C14&amp;L14&amp;C15&amp;L15&amp;C16&amp;L16</f>
        <v>　大船渡市では、「大船渡市まち・ひと・しごと創生総合戦略」により、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_x000D_　この中で、結婚に対する取り組みとして、結婚に関連すること（出会い、結婚、妊娠・出産、子育て）で悩みを抱えるすべての方（本人・家族・ 友人など）が気軽に相談できる窓口を開設し、専門家による相談体制構築とライフステージに応じた情報提供と総合的できめ細かな相談に応じる体制を整えるほか、他地域の先進事例であるマリッジサポーターの連携の取り組みを取り入れ、地域においてボランティアで縁結び活動をしたい「地域のお世話焼きさん」、独身従業員等の結婚への希望を叶えるための職場のお世話焼き役の「縁結びさん」を確保し、結婚に悩む男女や、子どもの結婚に悩む親などの相談に応じるなど、身近で草の根的に結婚を応援する仕組みを構築するとともに、出会いから結婚までのつながりある支援を行う結婚よろず相談・サポート事業を実施し、結婚から妊娠・出産、子育てを通じたあらゆるステージでの切れ目のない支援を展開している。_x000D_本個別事業は、企業・団体等の独身従業員が、女性からの視点で女性が気軽に楽しく参加できる会を発足させ、その会と男性従業員との自然な出会いの機会を企画し、カップリングを支援するものです。_x000D__x000D__x000D__x000D__x000D_</v>
      </c>
    </row>
    <row r="17" spans="1:15" ht="13.5" customHeight="1">
      <c r="A17" s="2"/>
      <c r="B17" s="129" t="s">
        <v>20</v>
      </c>
      <c r="C17" s="49" t="s">
        <v>19</v>
      </c>
      <c r="D17" s="50"/>
      <c r="E17" s="50"/>
      <c r="F17" s="50"/>
      <c r="G17" s="50"/>
      <c r="H17" s="50"/>
      <c r="I17" s="50"/>
      <c r="J17" s="50"/>
      <c r="K17" s="51"/>
      <c r="L17" s="47" t="s">
        <v>63</v>
      </c>
    </row>
    <row r="18" spans="1:15" ht="409.5" customHeight="1">
      <c r="A18" s="2"/>
      <c r="B18" s="130"/>
      <c r="C18" s="149" t="s">
        <v>126</v>
      </c>
      <c r="D18" s="150"/>
      <c r="E18" s="150"/>
      <c r="F18" s="150"/>
      <c r="G18" s="150"/>
      <c r="H18" s="150"/>
      <c r="I18" s="150"/>
      <c r="J18" s="150"/>
      <c r="K18" s="151"/>
      <c r="L18" s="47" t="s">
        <v>63</v>
      </c>
    </row>
    <row r="19" spans="1:15" ht="409.5" customHeight="1">
      <c r="A19" s="2"/>
      <c r="B19" s="130"/>
      <c r="C19" s="149"/>
      <c r="D19" s="150"/>
      <c r="E19" s="150"/>
      <c r="F19" s="150"/>
      <c r="G19" s="150"/>
      <c r="H19" s="150"/>
      <c r="I19" s="150"/>
      <c r="J19" s="150"/>
      <c r="K19" s="151"/>
      <c r="L19" s="47" t="s">
        <v>63</v>
      </c>
    </row>
    <row r="20" spans="1:15" ht="409.5" customHeight="1">
      <c r="A20" s="2"/>
      <c r="B20" s="130"/>
      <c r="C20" s="149"/>
      <c r="D20" s="150"/>
      <c r="E20" s="150"/>
      <c r="F20" s="150"/>
      <c r="G20" s="150"/>
      <c r="H20" s="150"/>
      <c r="I20" s="150"/>
      <c r="J20" s="150"/>
      <c r="K20" s="151"/>
      <c r="L20" s="47"/>
    </row>
    <row r="21" spans="1:15" ht="409.5" customHeight="1">
      <c r="A21" s="2"/>
      <c r="B21" s="130"/>
      <c r="C21" s="149"/>
      <c r="D21" s="150"/>
      <c r="E21" s="150"/>
      <c r="F21" s="150"/>
      <c r="G21" s="150"/>
      <c r="H21" s="150"/>
      <c r="I21" s="150"/>
      <c r="J21" s="150"/>
      <c r="K21" s="151"/>
      <c r="L21" s="47" t="s">
        <v>63</v>
      </c>
    </row>
    <row r="22" spans="1:15" ht="409.5" customHeight="1">
      <c r="A22" s="2"/>
      <c r="B22" s="130"/>
      <c r="C22" s="149"/>
      <c r="D22" s="150"/>
      <c r="E22" s="150"/>
      <c r="F22" s="150"/>
      <c r="G22" s="150"/>
      <c r="H22" s="150"/>
      <c r="I22" s="150"/>
      <c r="J22" s="150"/>
      <c r="K22" s="151"/>
      <c r="L22" s="47"/>
    </row>
    <row r="23" spans="1:15" ht="409.5" customHeight="1">
      <c r="A23" s="2"/>
      <c r="B23" s="130"/>
      <c r="C23" s="152"/>
      <c r="D23" s="153"/>
      <c r="E23" s="153"/>
      <c r="F23" s="153"/>
      <c r="G23" s="153"/>
      <c r="H23" s="153"/>
      <c r="I23" s="153"/>
      <c r="J23" s="153"/>
      <c r="K23" s="154"/>
      <c r="L23" s="47" t="s">
        <v>63</v>
      </c>
      <c r="M23" s="48" t="str">
        <f>C18&amp;L18&amp;C19&amp;L19&amp;C21&amp;L21&amp;C23&amp;L23</f>
        <v>個票３　複数企業間等での出会いから結婚につながる交流機会の拡大と強化_x000D_複数の企業・団体等の独身従業員等の結婚への希望を叶えるために、①（仮称）おおふなと女子会を新たに発足させ、女性からの視点で女性が気軽に楽しく参加できる、②交流機会の企画及び③魅力アップ機会づくりに取組むことで、企業・団体等が連携して出会いの機会を創出する取組みを促進・支援するとともに、結婚に向けたカップリングを支援します。_x000D_これまでの婚活イベントは、イベント時間内での出会い提供とカップリングを重視した一般的な短期決戦型の婚活交流企画を実施してきました。また、婚活イベントの参加申込は、男性は定員を大きく上回るものの、女性参加申込は定員を下回ることがほとんどでした。_x000D_交流企画の参加者アンケート結果から、告白型のカップリングでは、女性からも気に入った男性に告白できる方式を希望する声や、1回のイベントでのカップリングに固執することなく、気軽に継続して参加することができる企画を希望する声が多くありました。このことから、参加対象となる未婚女性と既婚女性も含めた幅広い年代の女性（２０～４０代）を対象とした女子会を発足し、この中で、女性目線で参加者が交流しやすい交流イベント・魅力アップ企画内容やカップリング方式等についてのアイディアを出してもらうとともに、それらを実施するにあたり、女子会参加者の交友関係などへの口コミや、SNSを利用した周知活動を展開することにより、女性の参加を促進し、出会いから交際結婚に向けて効果的な機会提供の強化を図ろうとするものです。_x000D__x000D_①（仮称）おおふなと女子会発足運営業務_x000D_企業・団体等の独身従業員等の結婚への希望を叶えるためにするために、女性目線で女性が参加したくなる交流イベントの企画や魅力アップ機会等の内容を検討・企画する（仮称）おおふなと女子会を発足し、独身女性の交流機会への参加促進を図ることで、出会いから交際と結婚に向けて支援の強化を図ります。_x000D__x000D_（対象者及び実施方法）_x000D_・企業団体等の10代から30代の女性を中心として、市広報、SNS等で募集（20人）_x000D_１）大船渡にあるもの探しとやってみたいこと探し_x000D_２）参加してみたい交流企画とコピーを考えよう_x000D_３）地域を輝かせる女子力アップの中身とは？ _x000D_４）オシャレなパーティーを楽しめる地域にするためには？_x000D__x000D_【委託料】小計100,000円_x000D_・企画、運営費　100,000円_x000D_（積算根拠）_x000D_市役所臨時職員（有資格者）の賃金（日額8,940円）をもとに、委託業務に従事する職員の労務費及び諸経費を以下のとおり積算したもの。_x000D_日額8,940円／7.75H＝時給1,153円_x000D_①の業務に次の時間を費やすと見込み、_x000D_女子会発足のための準備業務　75.5時間_x000D_75.5時間×1,153円＝87,052円…(a)_x000D_(a)に雑費等の諸経費15％を見込み、87,052円×1.15＝100,110円≒100,000円_x000D__x000D_②企業団体等の出会い交流イベントの企画実施業務_x000D_複数の企業・団体等の独身従業員等の結婚への希望を叶えるために、大船渡の代表的な地域資源（海、カキ、ホタテ、ウニ、アワビ等）を活用した体験型の交流企画や地域間連携交流企画を柱として、（仮称）おおふなと女子会を中心に企画する交流イベントを開催し、男女が集まりやすく楽しく交流できる機会を提供する。_x000D_また、実施するイベントには、体験する内容の専門家を講師として依頼し、準備段階では、参加者への事前準備講習、実施当日には体験ガイド役として参加して頂き、体験型交流イベントでの円滑な交流促進を図るとともに、安心安全に実行できるように配慮する。_x000D_なお、縁結びさんは、結婚応援企業及び地域で参加推進し、未入会の参加者に対しては、センターの新会員制度の広報および新規入会登録を積極的に促し、結婚に向けた行動を喚起させる。_x000D__x000D_【対象者及び実施方法】_x000D_（内容：例）_x000D_＞「地域おこし！Ｓ級体験を開発しよう！」_x000D_（仮称）おおふなと女子会による地域の魅力を活かした季節で楽しめる体験型交流企画を実施するため、その準備から参加してもらうことで出会いから交際と結婚に向けて支援します。_x000D_・①ワークショップ：準備から楽しもう_x000D_・②交流イベント：体験型交流イベントを楽しもう_x000D_（交流イベント例）Ｓ級グルメを開発しよう、シュノーケリング＆マリンクルーズと海の上での漁師飯、アウトドア三昧！山登りor潮風トレイルとテント泊＆BBQ、地域間連携相互交流企画_x000D_（対象）独身男女各20人　計40人_x000D_ワークショップ１回_x000D_交流会１回　　　　　計２回×４回＝８回　　40人×８回＝320名_x000D__x000D_【委託料】小計680,000円_x000D_・印刷費（チラシ17,500部：＠4.81円×17,500部＝84,175円・ポスター300部：@52.75円×300部＝15,825円）　100,000円_x000D_（配布先）チラシ：市全戸配布15,800部（H29年度発行部数）、結婚応援企業60社×25部＝1,500部、市関連施設200部、ポスター結婚応援企業60社×3部＝180部、市関連施設120部_x000D_・デザイン委託費　50,000円_x000D_・講師謝金　＠20,000円×4回＝80,000円_x000D_・保険料15,000円×4回＝60,000円_x000D_・広告宣伝費　50,000円_x000D_（内訳）地元ＦＭラジオＣＭ（１分ＣＭ＠1,000円×10本）：10,000円_x000D_地元紙広告掲載料（モノクロ：東海新報社２段２ツ割　＠20,000円×２本）：40,000円_x000D_・企画、運営費　340,000円_x000D_（積算根拠）_x000D_市役所臨時職員（有資格者）の賃金（日額8,940円）をもとに、委託業務に従事する職員の労務費及び諸経費を以下のとおり積算したもの。_x000D_日額8,940円／7.75H＝時給1,153円_x000D_②の業務に次の時間を費やすと見込み、_x000D_イベントの企画等　56.5時間_x000D_ワークショップ開催の企画、開催等（４回、準備（交流イベント含む）16時間、開催４時間）　80時間_x000D_交流イベントの開催の企画、開催等（４回、開催10時間）　40時間_x000D_イベント終了後のフォロー等（80人×１時間）　80時間_x000D_256.5時間×1,153円＝295,745円…(b)_x000D_(b)に雑費等の諸経費15％を見込み、295,745円×1.15＝340,107円≒340,000円_x000D__x000D_③魅力アップ機会と実践交流機会の提供_x000D_複数の企業・団体等の独身従業員等の結婚への希望を叶えるために、独身の若者を主な対象として、各々が持つ結婚に向けた不安の解消や身だしなみや作法（マナー）、異性へのアプローチ方法等のコミュニケーションスキルを身につける講座を通して、参加者が自分自身の課題を発見・改善し、その実践的な交流機会を設けてその効果を体感することを柱として、（仮称）おおふなと女子会が中心となって男性・女性向けの魅力アップ機会と実践交流イベントを企画・開催し、独身男女が自信を持って積極的に異性と向き合える心構えを養い結婚に向けて支援します。_x000D_なお、魅力アップ機会の提供には、地域のお店の人も講師となり、専門店ならではの専門知識や情報、魅力アップにつながるコツを掴めるように工夫し、独身者と地域のお店の継続的な関係性作りの促進を図る。_x000D_また、縁結びさんは、結婚応援企業及び地域で参加推進し、未入会の参加者に対しては、センターの新会員制度の広報および新規入会登録を積極的に促し、結婚に向けた行動喚起を図ります。_x000D__x000D_【対象者及び実施方法】_x000D_＞講座内容（例）※女子会メンバーからの起案を優先して講座内容の組み立てを行います。_x000D_ア　男性の魅力アップ機会：20歳以上の独身男性_x000D_１）コミュニケーション＆マナー「女性との実践会話コミュニケーション＆マナー」_x000D_２）第一印象アップ「オシャレを楽しむ」_x000D_３）自分をミガク！「一人ひとりがブランド！ブランディングで変わる」_x000D_※講座終了後に実践交流イベントを開催_x000D_講座参加者（見込）20人×3回＝60人_x000D__x000D_イ　女性の魅力アップ機会：20歳以上の独身女性　定員予定20名_x000D_＞講座内容（例）※女子会メンバーからの起案を優先して講座内容の組み立てを行います。_x000D_１）コミュニケーション＆マナー「男の心をつかむ実践会話術とコミュニケーション＆マナー」_x000D_２）第一印象アップ「男性が好むコーディネート」_x000D_３）自分をミガク！「一人ひとりがブランド！ブランディングで変わる」 _x000D_※講座終了後に実践交流イベントを開催_x000D_講座参加者（見込）　20人×3回＝60人_x000D__x000D_ウ　実践交流イベント_x000D_ア、イの参加者に対し、講座を活かすための実践的な交流機会を設けて、その効果を体感し、積極的に異性と向き合える心構えを養い結婚に向けて支援します。_x000D_・参加予定　40人（男性２０人、女性２０人）_x000D_※男性は、講座継続参加に限り参加可能。_x000D__x000D_【委託料】小計714,000円_x000D_・講座講師謝金　20,000円×6回＝120,000円（ア、イそれぞれ３回）_x000D_・講師旅費交通費　10,000円×6回＝60,000円（ア、イそれぞれ３回）_x000D_・印刷費（チラシ17,500部：＠4.81円×17,500部＝84,175円・ポスター300部：@52.75円×300部＝15,825円）　100,000円（ア～ウの開催に係るチラシ、ポスター）_x000D_（配布先）チラシ：市全戸配布15,800部（H29年度発行部数）、結婚応援企業60社×25部＝1,500部、市関連施設200部、ポスター結婚応援企業60社×3部＝180部、市関連施設120部_x000D_・デザイン委託費　50,000円_x000D_・宣伝広告費　50,000円_x000D_（内訳）地元ＦＭラジオＣＭ（１分ＣＭ＠1,000円×10本）：10,000円_x000D_地元紙広告掲載料（モノクロ：東海新報社２段２ツ割　＠20,000円×２本）：40,000円_x000D_・企画運営費　334,000円_x000D_（積算根拠）_x000D_市役所臨時職員（有資格者）の賃金（日額8,940円）をもとに、委託業務に従事する職員の労務費及び諸経費を以下のとおり積算したもの。_x000D_日額8,940円／7.75H＝時給1,153円_x000D_②の業務に次の時間を費やすと見込み、_x000D_魅力アップ講座の開催内容に関する女子会開催　72時間（講座１回につき女子会２回開催として、４時間×２回×６回＝48時間、女子会開催のための準備　６回×４時間＝24時間）_x000D_男性向け魅力アップ講座の企画、開催等（３回、準備16時間、開催４時間）　60時間_x000D_女性向け魅力アップ講座の企画、開催等（３回、準備16時間、開催４時間）　60時間 _x000D_実践交流イベントの企画、開催等　60時間_x000D_252時間×1,153円＝290,556円…(c)_x000D_(c)に雑費等の諸経費15％を見込み、290,556円×1.15＝334,139円≒334,000円_x000D_個票③の費用合計1,494,000円×1.08＝1,613,520円_x000D__x000D_横展開した事業_x000D_　福井県　結婚につながる実践力向上事業_x000D__x000D__x000D__x000D__x000D_</v>
      </c>
    </row>
    <row r="24" spans="1:15" ht="69.75" customHeight="1">
      <c r="A24" s="2"/>
      <c r="B24" s="130"/>
      <c r="C24" s="18" t="s">
        <v>53</v>
      </c>
      <c r="D24" s="89" t="s">
        <v>82</v>
      </c>
      <c r="E24" s="90"/>
      <c r="F24" s="90"/>
      <c r="G24" s="90"/>
      <c r="H24" s="90"/>
      <c r="I24" s="90"/>
      <c r="J24" s="90"/>
      <c r="K24" s="146"/>
      <c r="L24" s="47" t="s">
        <v>63</v>
      </c>
    </row>
    <row r="25" spans="1:15" ht="70" customHeight="1">
      <c r="A25" s="2"/>
      <c r="B25" s="130"/>
      <c r="C25" s="18" t="s">
        <v>22</v>
      </c>
      <c r="D25" s="89" t="s">
        <v>83</v>
      </c>
      <c r="E25" s="90"/>
      <c r="F25" s="90"/>
      <c r="G25" s="90"/>
      <c r="H25" s="90"/>
      <c r="I25" s="90"/>
      <c r="J25" s="90"/>
      <c r="K25" s="146"/>
      <c r="L25" s="47" t="s">
        <v>63</v>
      </c>
    </row>
    <row r="26" spans="1:15" ht="409.5" customHeight="1">
      <c r="A26" s="2"/>
      <c r="B26" s="130"/>
      <c r="C26" s="132" t="s">
        <v>21</v>
      </c>
      <c r="D26" s="140" t="s">
        <v>124</v>
      </c>
      <c r="E26" s="141"/>
      <c r="F26" s="141"/>
      <c r="G26" s="141"/>
      <c r="H26" s="141"/>
      <c r="I26" s="141"/>
      <c r="J26" s="141"/>
      <c r="K26" s="142"/>
      <c r="L26" s="47" t="s">
        <v>63</v>
      </c>
    </row>
    <row r="27" spans="1:15" ht="33.75" customHeight="1">
      <c r="A27" s="2"/>
      <c r="B27" s="131"/>
      <c r="C27" s="133"/>
      <c r="D27" s="143"/>
      <c r="E27" s="144"/>
      <c r="F27" s="144"/>
      <c r="G27" s="144"/>
      <c r="H27" s="144"/>
      <c r="I27" s="144"/>
      <c r="J27" s="144"/>
      <c r="K27" s="145"/>
      <c r="L27" s="47" t="s">
        <v>63</v>
      </c>
      <c r="M27" s="48" t="str">
        <f>D26&amp;L26&amp;D27&amp;L27</f>
        <v>おおふなと女子会参加者　20人（①）_x000D_おおふなと女子会に参加して、結婚支援活動に対する意識がさらに高まったと感じた人の割合　30％（①）_x000D_おおふなと女子会への応援企業からの参加率・目標参加人数及び達成率　40％（20人／H29結婚応援企業の目標数50社）、20人、100％（①）_x000D_地域おこしS級体験ワークショップ目標参加者数及び達成率　男女各20人×４回＝160人、100％（②）_x000D_地域おこしS級体験ワークショップに次も参加したいと思った参加者の割合　40％（②）_x000D_地域おこしS級体験ワークショップの参加を友人等にも薦めたいと思った参加者の割合　25％（②）_x000D_地域おこしS級体験交流イベント目標参加者数及び達成率　男女各20人×４回＝160人、100％（②）_x000D_地域おこしS級体験交流イベントに次も参加したいと思った参加者の割合　40％（②）_x000D_地域おこしS級体験交流イベントの参加を友人等にも薦めたいと思った参加者の割合　25％（②）_x000D_地域おこしS級体験参加者中、センター未入会者への入会の働きかけ　80人（160人中、未入会者が半数と見込み50％）（②）_x000D_魅力アップ講座目標参加者数及び達成率　男女各20人×３回＝120人、100％（③）_x000D_自分磨きへの意識が高まったとアンケートで答えた人の割合50％（③）_x000D_婚活への意欲が高まった参加者の割合　100％（③）_x000D_センター新規登録者（入会・メルマガ登録）②、③の参加者×25％＝50名（②、③）_x000D_カップリング40人×25％＝１0人（5組）（③）_x000D_地元ＦＭラジオＣＭをきっかけに参加した人数　　６人(③）_x000D_※　新規会員登録数と同程度と見込んだ人数_x000D_新聞広告をきっかけに参加した人数　　23人(③）_x000D_※　新規会員登録数と同程度と見込んだ人数_x000D_参加者のうち、地元ＦＭラジオＣＭをきいたことがある人の割合　２割(③）_x000D_※　既登録者がラジオCMを聴いた割合として。_x000D_参加者のうち、新聞広告を見たことがある人の割合　　４割(③）_x000D_※　既登録者が広告を見た割合として。_x000D_ＳＮＳアカウント作成後の当該イベント投稿に係るリーチ数　　700リーチ(③）_x000D_※　算定根拠（１投稿当たり＠100人×（講座６回、交流会１回））_x000D_実践交流機会目標参加者数及び達成率　40人（③）、100％（③）_x000D_実践交流機会に次も参加したいと思った参加者の割合　40％（③）_x000D_交流機会の参加を友人等にも薦めたいと思った参加者の割合　25％（③）"       _x000D__x000D__x000D_</v>
      </c>
    </row>
    <row r="28" spans="1:15" ht="25" customHeight="1">
      <c r="A28" s="2"/>
      <c r="B28" s="55"/>
      <c r="C28" s="119" t="s">
        <v>99</v>
      </c>
      <c r="D28" s="57" t="s">
        <v>100</v>
      </c>
      <c r="E28" s="155" t="s">
        <v>107</v>
      </c>
      <c r="F28" s="155"/>
      <c r="G28" s="155"/>
      <c r="H28" s="57"/>
      <c r="I28" s="115"/>
      <c r="J28" s="115"/>
      <c r="K28" s="116"/>
      <c r="L28" s="47"/>
      <c r="O28" s="58"/>
    </row>
    <row r="29" spans="1:15" ht="46.5" customHeight="1">
      <c r="A29" s="2"/>
      <c r="B29" s="55"/>
      <c r="C29" s="121"/>
      <c r="D29" s="59" t="s">
        <v>101</v>
      </c>
      <c r="E29" s="117" t="s">
        <v>118</v>
      </c>
      <c r="F29" s="117"/>
      <c r="G29" s="117"/>
      <c r="H29" s="117"/>
      <c r="I29" s="117"/>
      <c r="J29" s="117"/>
      <c r="K29" s="118"/>
      <c r="L29" s="47"/>
      <c r="O29" s="58"/>
    </row>
    <row r="30" spans="1:15" ht="20" customHeight="1">
      <c r="A30" s="2"/>
      <c r="B30" s="55"/>
      <c r="C30" s="119" t="s">
        <v>102</v>
      </c>
      <c r="D30" s="122" t="s">
        <v>113</v>
      </c>
      <c r="E30" s="123"/>
      <c r="F30" s="123"/>
      <c r="G30" s="123"/>
      <c r="H30" s="123"/>
      <c r="I30" s="123"/>
      <c r="J30" s="123"/>
      <c r="K30" s="124"/>
      <c r="L30" s="47"/>
      <c r="O30" s="58"/>
    </row>
    <row r="31" spans="1:15" ht="20" customHeight="1">
      <c r="A31" s="2"/>
      <c r="B31" s="55"/>
      <c r="C31" s="120"/>
      <c r="D31" s="60" t="s">
        <v>105</v>
      </c>
      <c r="E31" s="125" t="s">
        <v>111</v>
      </c>
      <c r="F31" s="125"/>
      <c r="G31" s="125"/>
      <c r="H31" s="125"/>
      <c r="I31" s="125"/>
      <c r="J31" s="125"/>
      <c r="K31" s="126"/>
      <c r="L31" s="47"/>
      <c r="O31" s="58"/>
    </row>
    <row r="32" spans="1:15" ht="20" customHeight="1">
      <c r="A32" s="2"/>
      <c r="B32" s="56"/>
      <c r="C32" s="121"/>
      <c r="D32" s="61" t="s">
        <v>114</v>
      </c>
      <c r="E32" s="127" t="s">
        <v>109</v>
      </c>
      <c r="F32" s="127"/>
      <c r="G32" s="127"/>
      <c r="H32" s="127"/>
      <c r="I32" s="127"/>
      <c r="J32" s="127"/>
      <c r="K32" s="128"/>
      <c r="L32" s="47"/>
      <c r="O32" s="58"/>
    </row>
    <row r="33" spans="1:11" ht="20" customHeight="1">
      <c r="A33" s="2"/>
      <c r="B33" s="8" t="s">
        <v>2</v>
      </c>
      <c r="C33" s="4"/>
      <c r="D33" s="6"/>
      <c r="E33" s="6"/>
      <c r="F33" s="6"/>
      <c r="G33" s="6"/>
      <c r="H33" s="6"/>
      <c r="I33" s="6"/>
      <c r="J33" s="6"/>
      <c r="K33" s="6"/>
    </row>
    <row r="34" spans="1:11" ht="300" customHeight="1">
      <c r="B34" s="104" t="s">
        <v>108</v>
      </c>
      <c r="C34" s="104"/>
      <c r="D34" s="104"/>
      <c r="E34" s="104"/>
      <c r="F34" s="104"/>
      <c r="G34" s="104"/>
      <c r="H34" s="104"/>
      <c r="I34" s="104"/>
      <c r="J34" s="104"/>
      <c r="K34" s="104"/>
    </row>
    <row r="35" spans="1:11" ht="27" customHeight="1">
      <c r="B35" s="5"/>
      <c r="C35" s="3"/>
      <c r="D35" s="3"/>
      <c r="E35" s="3"/>
      <c r="F35" s="3"/>
      <c r="G35" s="3"/>
      <c r="H35" s="3"/>
      <c r="I35" s="3"/>
      <c r="J35" s="3"/>
      <c r="K35" s="3"/>
    </row>
    <row r="36" spans="1:11" ht="30" customHeight="1"/>
    <row r="37" spans="1:11" ht="30" customHeight="1"/>
  </sheetData>
  <sheetProtection formatCells="0" formatRows="0"/>
  <mergeCells count="29">
    <mergeCell ref="C10:K10"/>
    <mergeCell ref="A3:K3"/>
    <mergeCell ref="H5:K5"/>
    <mergeCell ref="C7:K7"/>
    <mergeCell ref="C8:K8"/>
    <mergeCell ref="C9:K9"/>
    <mergeCell ref="C11:K11"/>
    <mergeCell ref="C12:D12"/>
    <mergeCell ref="B13:B16"/>
    <mergeCell ref="C13:K13"/>
    <mergeCell ref="C14:K14"/>
    <mergeCell ref="C15:K15"/>
    <mergeCell ref="C16:K16"/>
    <mergeCell ref="B34:K34"/>
    <mergeCell ref="B17:B27"/>
    <mergeCell ref="D24:K24"/>
    <mergeCell ref="D25:K25"/>
    <mergeCell ref="C26:C27"/>
    <mergeCell ref="D26:K26"/>
    <mergeCell ref="D27:K27"/>
    <mergeCell ref="C18:K23"/>
    <mergeCell ref="C28:C29"/>
    <mergeCell ref="E28:G28"/>
    <mergeCell ref="I28:K28"/>
    <mergeCell ref="E29:K29"/>
    <mergeCell ref="C30:C32"/>
    <mergeCell ref="D30:K30"/>
    <mergeCell ref="E31:K31"/>
    <mergeCell ref="E32:K32"/>
  </mergeCells>
  <phoneticPr fontId="2"/>
  <dataValidations count="2">
    <dataValidation type="list" allowBlank="1" showInputMessage="1" showErrorMessage="1" sqref="A1">
      <formula1>"様式３－１,様式２－３－１"</formula1>
    </dataValidation>
    <dataValidation type="list" allowBlank="1" showInputMessage="1" showErrorMessage="1" sqref="J1">
      <formula1>"①,②,③,④,⑤,⑥,⑦,⑧,⑨,⑩,⑪,⑫"</formula1>
    </dataValidation>
  </dataValidations>
  <printOptions horizontalCentered="1"/>
  <pageMargins left="0.59055118110236227" right="0.59055118110236227" top="0.39370078740157483" bottom="0.39370078740157483" header="0.51181102362204722" footer="0.51181102362204722"/>
  <pageSetup paperSize="9" scale="74" orientation="portrait"/>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75" zoomScaleNormal="75" zoomScaleSheetLayoutView="75" zoomScalePageLayoutView="75" workbookViewId="0"/>
  </sheetViews>
  <sheetFormatPr baseColWidth="12" defaultColWidth="9.1640625" defaultRowHeight="18" x14ac:dyDescent="0"/>
  <cols>
    <col min="1" max="1" width="3.5" style="1" customWidth="1"/>
    <col min="2" max="2" width="22.5" style="1" customWidth="1"/>
    <col min="3" max="3" width="19.6640625" style="1" customWidth="1"/>
    <col min="4" max="4" width="12.6640625" style="1" customWidth="1"/>
    <col min="5" max="5" width="13.5" style="1" customWidth="1"/>
    <col min="6" max="6" width="9.5" style="1" customWidth="1"/>
    <col min="7" max="8" width="15.6640625" style="1" customWidth="1"/>
    <col min="9" max="10" width="9.5" style="1" customWidth="1"/>
    <col min="11" max="11" width="4.1640625" style="1" customWidth="1"/>
    <col min="12" max="12" width="5.33203125" style="1" customWidth="1"/>
    <col min="13" max="16384" width="9.1640625" style="1"/>
  </cols>
  <sheetData>
    <row r="1" spans="1:14" ht="20" customHeight="1">
      <c r="A1" s="45" t="s">
        <v>123</v>
      </c>
      <c r="I1" s="1" t="s">
        <v>12</v>
      </c>
      <c r="J1" s="52" t="s">
        <v>44</v>
      </c>
      <c r="M1" s="1" t="s">
        <v>42</v>
      </c>
    </row>
    <row r="2" spans="1:14" ht="20.25" customHeight="1">
      <c r="M2" s="1">
        <v>1</v>
      </c>
      <c r="N2" s="1" t="s">
        <v>39</v>
      </c>
    </row>
    <row r="3" spans="1:14" ht="20.25" customHeight="1">
      <c r="A3" s="77" t="s">
        <v>65</v>
      </c>
      <c r="B3" s="78"/>
      <c r="C3" s="78"/>
      <c r="D3" s="78"/>
      <c r="E3" s="78"/>
      <c r="F3" s="78"/>
      <c r="G3" s="78"/>
      <c r="H3" s="78"/>
      <c r="I3" s="78"/>
      <c r="J3" s="78"/>
      <c r="K3" s="78"/>
      <c r="M3" s="1">
        <v>2</v>
      </c>
      <c r="N3" s="1" t="s">
        <v>40</v>
      </c>
    </row>
    <row r="4" spans="1:14" ht="20.25" customHeight="1"/>
    <row r="5" spans="1:14" ht="20.25" customHeight="1">
      <c r="A5" s="2"/>
      <c r="B5" s="2"/>
      <c r="F5" s="7" t="s">
        <v>3</v>
      </c>
      <c r="G5" s="7"/>
      <c r="H5" s="92" t="s">
        <v>80</v>
      </c>
      <c r="I5" s="92"/>
      <c r="J5" s="92"/>
      <c r="K5" s="92"/>
    </row>
    <row r="6" spans="1:14" ht="20.25" customHeight="1">
      <c r="A6" s="2"/>
      <c r="B6" s="2"/>
      <c r="F6" s="9"/>
      <c r="G6" s="9"/>
      <c r="H6" s="41"/>
      <c r="I6" s="41"/>
      <c r="J6" s="41"/>
      <c r="K6" s="41"/>
    </row>
    <row r="7" spans="1:14" ht="39.75" customHeight="1" thickBot="1">
      <c r="A7" s="2"/>
      <c r="B7" s="21" t="s">
        <v>50</v>
      </c>
      <c r="C7" s="159" t="s">
        <v>81</v>
      </c>
      <c r="D7" s="160"/>
      <c r="E7" s="160"/>
      <c r="F7" s="160"/>
      <c r="G7" s="160"/>
      <c r="H7" s="160"/>
      <c r="I7" s="160"/>
      <c r="J7" s="160"/>
      <c r="K7" s="161"/>
      <c r="N7" s="42" t="s">
        <v>54</v>
      </c>
    </row>
    <row r="8" spans="1:14" ht="40" customHeight="1" thickBot="1">
      <c r="A8" s="2"/>
      <c r="B8" s="21" t="s">
        <v>38</v>
      </c>
      <c r="C8" s="134" t="str">
        <f>VLOOKUP(M8,M2:R3,2,FALSE)</f>
        <v>結婚、妊娠・出産、乳児期を中心とする子育てに温かい社会づくり・機運の醸成</v>
      </c>
      <c r="D8" s="135"/>
      <c r="E8" s="135"/>
      <c r="F8" s="135"/>
      <c r="G8" s="135"/>
      <c r="H8" s="135"/>
      <c r="I8" s="135"/>
      <c r="J8" s="135"/>
      <c r="K8" s="136"/>
      <c r="M8" s="53">
        <v>2</v>
      </c>
      <c r="N8" s="37" t="s">
        <v>55</v>
      </c>
    </row>
    <row r="9" spans="1:14" ht="40" customHeight="1" thickBot="1">
      <c r="A9" s="2"/>
      <c r="B9" s="21" t="s">
        <v>37</v>
      </c>
      <c r="C9" s="171" t="str">
        <f>M8&amp;"－("&amp;M9&amp;")"</f>
        <v>2－(5)</v>
      </c>
      <c r="D9" s="172"/>
      <c r="E9" s="172"/>
      <c r="F9" s="172"/>
      <c r="G9" s="172"/>
      <c r="H9" s="172"/>
      <c r="I9" s="172"/>
      <c r="J9" s="172"/>
      <c r="K9" s="173"/>
      <c r="M9" s="54">
        <v>5</v>
      </c>
      <c r="N9" s="37" t="s">
        <v>56</v>
      </c>
    </row>
    <row r="10" spans="1:14" ht="40" customHeight="1">
      <c r="A10" s="2"/>
      <c r="B10" s="20" t="s">
        <v>17</v>
      </c>
      <c r="C10" s="168" t="s">
        <v>79</v>
      </c>
      <c r="D10" s="169"/>
      <c r="E10" s="169"/>
      <c r="F10" s="169"/>
      <c r="G10" s="169"/>
      <c r="H10" s="169"/>
      <c r="I10" s="169"/>
      <c r="J10" s="169"/>
      <c r="K10" s="170"/>
      <c r="M10" s="35"/>
      <c r="N10" s="1" t="s">
        <v>57</v>
      </c>
    </row>
    <row r="11" spans="1:14" ht="40" customHeight="1">
      <c r="A11" s="2"/>
      <c r="B11" s="21" t="s">
        <v>0</v>
      </c>
      <c r="C11" s="156" t="s">
        <v>69</v>
      </c>
      <c r="D11" s="157"/>
      <c r="E11" s="157"/>
      <c r="F11" s="157"/>
      <c r="G11" s="157"/>
      <c r="H11" s="157"/>
      <c r="I11" s="157"/>
      <c r="J11" s="157"/>
      <c r="K11" s="158"/>
      <c r="M11" s="36"/>
    </row>
    <row r="12" spans="1:14" ht="40" customHeight="1">
      <c r="A12" s="2"/>
      <c r="B12" s="21" t="s">
        <v>5</v>
      </c>
      <c r="C12" s="147">
        <v>1649</v>
      </c>
      <c r="D12" s="148"/>
      <c r="E12" s="19" t="s">
        <v>14</v>
      </c>
      <c r="F12" s="13"/>
      <c r="G12" s="13"/>
      <c r="H12" s="13"/>
      <c r="I12" s="13"/>
      <c r="J12" s="13"/>
      <c r="K12" s="14"/>
    </row>
    <row r="13" spans="1:14" ht="338.25" customHeight="1">
      <c r="A13" s="2"/>
      <c r="B13" s="129" t="s">
        <v>18</v>
      </c>
      <c r="C13" s="101" t="s">
        <v>92</v>
      </c>
      <c r="D13" s="102"/>
      <c r="E13" s="102"/>
      <c r="F13" s="102"/>
      <c r="G13" s="102"/>
      <c r="H13" s="102"/>
      <c r="I13" s="102"/>
      <c r="J13" s="102"/>
      <c r="K13" s="137"/>
      <c r="L13" s="47" t="s">
        <v>63</v>
      </c>
    </row>
    <row r="14" spans="1:14" ht="5.25" customHeight="1">
      <c r="A14" s="2"/>
      <c r="B14" s="130"/>
      <c r="C14" s="62"/>
      <c r="D14" s="63"/>
      <c r="E14" s="63"/>
      <c r="F14" s="63"/>
      <c r="G14" s="63"/>
      <c r="H14" s="63"/>
      <c r="I14" s="63"/>
      <c r="J14" s="63"/>
      <c r="K14" s="138"/>
      <c r="L14" s="47" t="s">
        <v>63</v>
      </c>
    </row>
    <row r="15" spans="1:14" ht="5.25" customHeight="1">
      <c r="A15" s="2"/>
      <c r="B15" s="130"/>
      <c r="C15" s="62"/>
      <c r="D15" s="63"/>
      <c r="E15" s="63"/>
      <c r="F15" s="63"/>
      <c r="G15" s="63"/>
      <c r="H15" s="63"/>
      <c r="I15" s="63"/>
      <c r="J15" s="63"/>
      <c r="K15" s="138"/>
      <c r="L15" s="47" t="s">
        <v>63</v>
      </c>
    </row>
    <row r="16" spans="1:14" ht="5.25" customHeight="1">
      <c r="A16" s="2"/>
      <c r="B16" s="131"/>
      <c r="C16" s="65"/>
      <c r="D16" s="66"/>
      <c r="E16" s="66"/>
      <c r="F16" s="66"/>
      <c r="G16" s="66"/>
      <c r="H16" s="66"/>
      <c r="I16" s="66"/>
      <c r="J16" s="66"/>
      <c r="K16" s="139"/>
      <c r="L16" s="47" t="s">
        <v>63</v>
      </c>
      <c r="M16" s="48" t="str">
        <f>C13&amp;L13&amp;C14&amp;L14&amp;C15&amp;L15&amp;C16&amp;L16</f>
        <v>　大船渡市では、「大船渡市まち・ひと・しごと創生総合戦略」により、若い世代の安定した雇用を確保したうえで、男女の出会いの場を提供しながら、結婚活動への意識を高めるとともに、経済的な負担の軽減を始め、結婚・出産・子育てに至る切れ目ない支援やワーク・ライフ・バランスの確保に努めるなど、大船渡で安心して家庭を築き、子どもを産み育てられるようにすることとしている。_x000D_　この中で、結婚に対する取り組みとして、結婚に関連すること（出会い、結婚、妊娠・出産、子育て）で悩みを抱えるすべての方（本人・家族・ 友人など）が気軽に相談できる窓口を開設し、専門家による相談体制構築とライフステージに応じた情報提供と総合的できめ細かな相談に応じる体制を整えるほか、他地域の先進事例であるマリッジサポーターの連携の取り組みを取り入れ、地域においてボランティアで縁結び活動をしたい「地域のお世話焼きさん」、独身従業員等の結婚への希望を叶えるための職場のお世話焼き役の「縁結びさん」を確保し、結婚に悩む男女や、子どもの結婚に悩む親などの相談に応じるなど、身近で草の根的に結婚を応援する仕組みを構築するとともに、出会いから結婚までのつながりある支援を行う結婚よろず相談・サポート事業を実施し、結婚から妊娠・出産、子育てを通じたあらゆるステージでの切れ目のない支援を展開している。_x000D_本個別事業は、_x000D__x000D__x000D__x000D__x000D_</v>
      </c>
    </row>
    <row r="17" spans="1:15" ht="13.5" customHeight="1">
      <c r="A17" s="2"/>
      <c r="B17" s="129" t="s">
        <v>20</v>
      </c>
      <c r="C17" s="49" t="s">
        <v>19</v>
      </c>
      <c r="D17" s="50"/>
      <c r="E17" s="50"/>
      <c r="F17" s="50"/>
      <c r="G17" s="50"/>
      <c r="H17" s="50"/>
      <c r="I17" s="50"/>
      <c r="J17" s="50"/>
      <c r="K17" s="51"/>
      <c r="L17" s="47" t="s">
        <v>63</v>
      </c>
    </row>
    <row r="18" spans="1:15" ht="409.5" customHeight="1">
      <c r="A18" s="2"/>
      <c r="B18" s="130"/>
      <c r="C18" s="149" t="s">
        <v>125</v>
      </c>
      <c r="D18" s="150"/>
      <c r="E18" s="150"/>
      <c r="F18" s="150"/>
      <c r="G18" s="150"/>
      <c r="H18" s="150"/>
      <c r="I18" s="150"/>
      <c r="J18" s="150"/>
      <c r="K18" s="151"/>
      <c r="L18" s="47" t="s">
        <v>63</v>
      </c>
    </row>
    <row r="19" spans="1:15" ht="409.5" customHeight="1">
      <c r="A19" s="2"/>
      <c r="B19" s="130"/>
      <c r="C19" s="149"/>
      <c r="D19" s="150"/>
      <c r="E19" s="150"/>
      <c r="F19" s="150"/>
      <c r="G19" s="150"/>
      <c r="H19" s="150"/>
      <c r="I19" s="150"/>
      <c r="J19" s="150"/>
      <c r="K19" s="151"/>
      <c r="L19" s="47" t="s">
        <v>63</v>
      </c>
    </row>
    <row r="20" spans="1:15" ht="61.5" customHeight="1">
      <c r="A20" s="2"/>
      <c r="B20" s="130"/>
      <c r="C20" s="149"/>
      <c r="D20" s="150"/>
      <c r="E20" s="150"/>
      <c r="F20" s="150"/>
      <c r="G20" s="150"/>
      <c r="H20" s="150"/>
      <c r="I20" s="150"/>
      <c r="J20" s="150"/>
      <c r="K20" s="151"/>
      <c r="L20" s="47" t="s">
        <v>63</v>
      </c>
    </row>
    <row r="21" spans="1:15" ht="113.25" customHeight="1">
      <c r="A21" s="2"/>
      <c r="B21" s="130"/>
      <c r="C21" s="152"/>
      <c r="D21" s="153"/>
      <c r="E21" s="153"/>
      <c r="F21" s="153"/>
      <c r="G21" s="153"/>
      <c r="H21" s="153"/>
      <c r="I21" s="153"/>
      <c r="J21" s="153"/>
      <c r="K21" s="154"/>
      <c r="L21" s="47" t="s">
        <v>63</v>
      </c>
      <c r="M21" s="48" t="str">
        <f>C18&amp;L18&amp;C19&amp;L19&amp;C20&amp;L20&amp;C21&amp;L21</f>
        <v>個票４　結婚お祝いパスポート拡大・強化事業_x000D_　平成28年度に開始した結婚お祝いパスポート事業については、財源の確保のため、平成28年度の交付金事業としての採択を待たざるを得ず、取り組みのスタートが遅れたたこと、市内企業の結婚支援に対する意識が低く協賛店舗を増やすことができなかったことが課題であった。そのため、平成29年度においては、結婚応援企業の取り組みのメニューに結婚お祝いパスポート事業協賛店としての登録を含めるよう見直すと共に、企業訪問による結婚応援意識の啓発及び結婚お祝いパスポート事業の周知と協賛店への登録を図る。_x000D_また、対象となる協賛店を拡大するため、県が実施するパスポート事業との連携を確保することにより、協賛店を県内全域に拡大する。_x000D_もう一つの課題である企業に対する結婚応援意識の醸成については、企業訪問に取り組み、結婚応援意識の啓発と登録を推進する。また、市で既に実施している子育て応援パスポート事業協賛店とも連携し、協賛店を拡大し、市内企業の結婚応援意識の向上を図る。_x000D_○事業の内容_x000D_結婚を予定している男女や新婚夫婦を対象とした割引や特典等を提供する「おおふなと結婚お祝いパスポート協賛店」（以下、「協賛店」という。）を募集して、結婚を予定している男女や新婚夫婦をお祝いすることで、地域社会全体で結婚を応援する機運の醸成を図る。_x000D_　協賛店は、商工会議所の商業・サービス部会会員や商店街、市起業支援室支援企業等を中心に市広報誌等を活用して募り、市内で結婚するカップルに対する結婚お祝い協賛として、特典・サービス内容と応援コメントを拠出して頂き、センターホームページに専用ページを設けて掲載し公開する。_x000D_　結婚を予定しているカップルへのパスポート交付は、結婚お祝いパスポート事業案内チラシ兼交付申請書を市役所の婚姻届交付窓口やホテル、結婚式場、理美容店等へ設置・配布し、交付希望者は、婚姻届提出時等にセンターに交付申請書を提出し、センターからパスポートを郵送にて交付する。_x000D_（参考）平成27年度の婚姻数は144組、増減を想定し予算は150組とする。_x000D__x000D_（実施概要）_x000D_・パスポート交付対象者：市内で結婚するカップル_x000D_・パスポート有効期間：入籍日から1年間_x000D_・協賛店対象：結婚応援企業の他、商工会議所会員企業や商店街、ショッピングセンター、市起業支援企業等を中心に募集_x000D_・募集方法：市広報誌掲載、市広報チラシ折込、結婚応援企業へ案内、縁結びさんによる声掛け等_x000D_・結婚お祝い店参加予定数　月10店×12月＝120店_x000D__x000D_【委託料】小計1,527,000円_x000D_・のぼり制作費　2,000円×120枚＝240,000円_x000D_・ステッカー制作費　500円×120枚＝60,000円_x000D_・パスポート製作費　@500円×150組＝75,000円_x000D_・募集チラシ　@5.72円×17,500部＝100,100円≒100,000円_x000D_（配布先）市全戸配布15,800部（H29年度発行部数）、結婚応援企業60社×25部＝1,500部、市関連施設200部_x000D_・広告宣伝費（地元紙4段2切り、地元FM5分CM）　52,000円_x000D_・企画、運営費　1,000,000円_x000D_（積算根拠）_x000D_市役所臨時職員（有資格者）の賃金（日額8,940円）をもとに、委託業務に従事する職員の労務費及び諸経費を以下のとおり積算したもの。_x000D_日額8,940円／7.75H＝時給1,153円_x000D_市内の企業に対し、１日１社×20日×12ヶ月で240社にパスポート事業への協賛と結婚応援に対する支援を働きかける。１回２時間程度を費やすと見込み、_x000D_２時間×1,153円×240社＝553,440円…(a)_x000D_協賛した結婚応援企業の登録手続き等　120店×１時間＝120時間_x000D_120時間×1,153円＝138,360円…(b)_x000D_結婚パスポート発行事務等　150枚×0.75時間＝112.5時間_x000D_112.5時間×1,153円＝129,713円…(c)_x000D_パスポート、ステッカー、のぼり等の制作業務に要する時間　41.5時間_x000D_41.5時間×1,153円＝47,850円…(d)_x000D_(a)～(d)の合計額に雑費等の諸経費15％を見込み、869,363円×1.15＝999,767円≒1,000,000円_x000D__x000D_個票④の費用合計1,527,000円×1.08＝1,649,160円_x000D__x000D_横展開した事業_x000D_　ぐんま結婚応援パスポート事業_x000D__x000D__x000D__x000D__x000D_</v>
      </c>
    </row>
    <row r="22" spans="1:15" ht="69.75" customHeight="1">
      <c r="A22" s="2"/>
      <c r="B22" s="130"/>
      <c r="C22" s="18" t="s">
        <v>53</v>
      </c>
      <c r="D22" s="89" t="s">
        <v>95</v>
      </c>
      <c r="E22" s="90"/>
      <c r="F22" s="90"/>
      <c r="G22" s="90"/>
      <c r="H22" s="90"/>
      <c r="I22" s="90"/>
      <c r="J22" s="90"/>
      <c r="K22" s="146"/>
      <c r="L22" s="47" t="s">
        <v>63</v>
      </c>
    </row>
    <row r="23" spans="1:15" ht="70" customHeight="1">
      <c r="A23" s="2"/>
      <c r="B23" s="130"/>
      <c r="C23" s="18" t="s">
        <v>22</v>
      </c>
      <c r="D23" s="89" t="s">
        <v>96</v>
      </c>
      <c r="E23" s="90"/>
      <c r="F23" s="90"/>
      <c r="G23" s="90"/>
      <c r="H23" s="90"/>
      <c r="I23" s="90"/>
      <c r="J23" s="90"/>
      <c r="K23" s="146"/>
      <c r="L23" s="47" t="s">
        <v>63</v>
      </c>
    </row>
    <row r="24" spans="1:15" ht="249.75" customHeight="1">
      <c r="A24" s="2"/>
      <c r="B24" s="130"/>
      <c r="C24" s="132" t="s">
        <v>21</v>
      </c>
      <c r="D24" s="140" t="s">
        <v>122</v>
      </c>
      <c r="E24" s="141"/>
      <c r="F24" s="141"/>
      <c r="G24" s="141"/>
      <c r="H24" s="141"/>
      <c r="I24" s="141"/>
      <c r="J24" s="141"/>
      <c r="K24" s="142"/>
      <c r="L24" s="47" t="s">
        <v>63</v>
      </c>
    </row>
    <row r="25" spans="1:15" ht="33.75" customHeight="1">
      <c r="A25" s="2"/>
      <c r="B25" s="131"/>
      <c r="C25" s="133"/>
      <c r="D25" s="143"/>
      <c r="E25" s="144"/>
      <c r="F25" s="144"/>
      <c r="G25" s="144"/>
      <c r="H25" s="144"/>
      <c r="I25" s="144"/>
      <c r="J25" s="144"/>
      <c r="K25" s="145"/>
      <c r="L25" s="47" t="s">
        <v>63</v>
      </c>
      <c r="M25" s="48" t="str">
        <f>D24&amp;L24&amp;D25&amp;L25</f>
        <v>・県との連絡会議の開催回数　４回_x000D_・本事業へ賛同する協賛店の数　120店（現状8店）_x000D_・本事業への賛同について働きかけ（協力依頼）を行った店舗数　2,350店_x000D_・結婚お祝いパスポート発行枚数　150枚（現状0枚）_x000D_・協賛店の取り組みをホームページに公開することでの機運の醸成を図る取り組み　掲載回数　12回_x000D_・結婚お祝いパスポート協賛店新規登録のうち、地元ＦＭラジオＣＭをきっかけに登録した店数　　３店_x000D_※算定根拠（対象事業所数2,350×ラジオ平均聴取率5.6％×意識喚起率（イノベーター）2.5％＝３店）_x000D_・結婚お祝いパスポート協賛店新規登録のうち、新聞広告をきっかけに登録した店数_x000D_　35店_x000D_※算定根拠（対象事業所数2,350×企業内購読率60％×意識喚起率（イノベーター）2.5％＝35店）_x000D_・結婚お祝いパスポート協賛店登録者のうち、地元ＦＭラジオＣＭをきいたことがある人の割合　２割_x000D_・結婚お祝いパスポート協賛店登録者のうち、新聞広告を見たことがある人の割合　６割　_x000D_・結婚お祝いパスポート新規登録者のうち、地元ＦＭラジオＣＭをきっかけに登録した人数　　５組10人_x000D_※算定根拠（婚姻届け出者数130件×対象世代ラジオ平均聴取率4.2％＝５組）_x000D_・結婚お祝いパスポート新規登録者のうち、新聞広告をきっかけに登録した人数　21組42人_x000D_※算定根拠（婚姻届け出者数130件×対象世代平均購読率16.7％）_x000D_・結婚お祝いパスポート登録者のうち、地元ＦＭラジオＣＭをきいたことがある人の割合　２割_x000D_・結婚お祝いパスポート登録者のうち、新聞広告を見たことがある人の割合　４割_x000D__x000D__x000D_</v>
      </c>
    </row>
    <row r="26" spans="1:15" ht="25" customHeight="1">
      <c r="A26" s="2"/>
      <c r="B26" s="55"/>
      <c r="C26" s="119" t="s">
        <v>99</v>
      </c>
      <c r="D26" s="57" t="s">
        <v>100</v>
      </c>
      <c r="E26" s="155" t="s">
        <v>116</v>
      </c>
      <c r="F26" s="155"/>
      <c r="G26" s="155"/>
      <c r="H26" s="57"/>
      <c r="I26" s="115"/>
      <c r="J26" s="115"/>
      <c r="K26" s="116"/>
      <c r="L26" s="47"/>
      <c r="O26" s="58"/>
    </row>
    <row r="27" spans="1:15" ht="46.5" customHeight="1">
      <c r="A27" s="2"/>
      <c r="B27" s="55"/>
      <c r="C27" s="121"/>
      <c r="D27" s="59" t="s">
        <v>101</v>
      </c>
      <c r="E27" s="117" t="s">
        <v>120</v>
      </c>
      <c r="F27" s="117"/>
      <c r="G27" s="117"/>
      <c r="H27" s="117"/>
      <c r="I27" s="117"/>
      <c r="J27" s="117"/>
      <c r="K27" s="118"/>
      <c r="L27" s="47"/>
      <c r="O27" s="58"/>
    </row>
    <row r="28" spans="1:15" ht="20" customHeight="1">
      <c r="A28" s="2"/>
      <c r="B28" s="55"/>
      <c r="C28" s="119" t="s">
        <v>102</v>
      </c>
      <c r="D28" s="122" t="s">
        <v>113</v>
      </c>
      <c r="E28" s="123"/>
      <c r="F28" s="123"/>
      <c r="G28" s="123"/>
      <c r="H28" s="123"/>
      <c r="I28" s="123"/>
      <c r="J28" s="123"/>
      <c r="K28" s="124"/>
      <c r="L28" s="47"/>
      <c r="O28" s="58"/>
    </row>
    <row r="29" spans="1:15" ht="20" customHeight="1">
      <c r="A29" s="2"/>
      <c r="B29" s="55"/>
      <c r="C29" s="120"/>
      <c r="D29" s="60" t="s">
        <v>105</v>
      </c>
      <c r="E29" s="125" t="s">
        <v>115</v>
      </c>
      <c r="F29" s="125"/>
      <c r="G29" s="125"/>
      <c r="H29" s="125"/>
      <c r="I29" s="125"/>
      <c r="J29" s="125"/>
      <c r="K29" s="126"/>
      <c r="L29" s="47"/>
      <c r="O29" s="58"/>
    </row>
    <row r="30" spans="1:15" ht="20" customHeight="1">
      <c r="A30" s="2"/>
      <c r="B30" s="56"/>
      <c r="C30" s="121"/>
      <c r="D30" s="61" t="s">
        <v>114</v>
      </c>
      <c r="E30" s="127" t="s">
        <v>109</v>
      </c>
      <c r="F30" s="127"/>
      <c r="G30" s="127"/>
      <c r="H30" s="127"/>
      <c r="I30" s="127"/>
      <c r="J30" s="127"/>
      <c r="K30" s="128"/>
      <c r="L30" s="47"/>
      <c r="O30" s="58"/>
    </row>
    <row r="31" spans="1:15" ht="20" customHeight="1">
      <c r="A31" s="2"/>
      <c r="B31" s="8" t="s">
        <v>2</v>
      </c>
      <c r="C31" s="4"/>
      <c r="D31" s="6"/>
      <c r="E31" s="6"/>
      <c r="F31" s="6"/>
      <c r="G31" s="6"/>
      <c r="H31" s="6"/>
      <c r="I31" s="6"/>
      <c r="J31" s="6"/>
      <c r="K31" s="6"/>
    </row>
    <row r="32" spans="1:15" ht="363.75" customHeight="1">
      <c r="B32" s="104" t="s">
        <v>108</v>
      </c>
      <c r="C32" s="104"/>
      <c r="D32" s="104"/>
      <c r="E32" s="104"/>
      <c r="F32" s="104"/>
      <c r="G32" s="104"/>
      <c r="H32" s="104"/>
      <c r="I32" s="104"/>
      <c r="J32" s="104"/>
      <c r="K32" s="104"/>
    </row>
    <row r="33" spans="2:11" ht="27" customHeight="1">
      <c r="B33" s="5"/>
      <c r="C33" s="3"/>
      <c r="D33" s="3"/>
      <c r="E33" s="3"/>
      <c r="F33" s="3"/>
      <c r="G33" s="3"/>
      <c r="H33" s="3"/>
      <c r="I33" s="3"/>
      <c r="J33" s="3"/>
      <c r="K33" s="3"/>
    </row>
    <row r="34" spans="2:11" ht="30" customHeight="1"/>
    <row r="35" spans="2:11" ht="30" customHeight="1"/>
  </sheetData>
  <sheetProtection formatCells="0" formatRows="0"/>
  <mergeCells count="29">
    <mergeCell ref="C10:K10"/>
    <mergeCell ref="A3:K3"/>
    <mergeCell ref="H5:K5"/>
    <mergeCell ref="C7:K7"/>
    <mergeCell ref="C8:K8"/>
    <mergeCell ref="C9:K9"/>
    <mergeCell ref="C11:K11"/>
    <mergeCell ref="C12:D12"/>
    <mergeCell ref="B13:B16"/>
    <mergeCell ref="C13:K13"/>
    <mergeCell ref="C14:K14"/>
    <mergeCell ref="C15:K15"/>
    <mergeCell ref="C16:K16"/>
    <mergeCell ref="B32:K32"/>
    <mergeCell ref="B17:B25"/>
    <mergeCell ref="D22:K22"/>
    <mergeCell ref="D23:K23"/>
    <mergeCell ref="C24:C25"/>
    <mergeCell ref="D24:K24"/>
    <mergeCell ref="D25:K25"/>
    <mergeCell ref="C18:K21"/>
    <mergeCell ref="C26:C27"/>
    <mergeCell ref="E26:G26"/>
    <mergeCell ref="I26:K26"/>
    <mergeCell ref="E27:K27"/>
    <mergeCell ref="C28:C30"/>
    <mergeCell ref="D28:K28"/>
    <mergeCell ref="E29:K29"/>
    <mergeCell ref="E30:K30"/>
  </mergeCells>
  <phoneticPr fontId="2"/>
  <dataValidations count="2">
    <dataValidation type="list" allowBlank="1" showInputMessage="1" showErrorMessage="1" sqref="J1">
      <formula1>"①,②,③,④,⑤,⑥,⑦,⑧,⑨,⑩,⑪,⑫"</formula1>
    </dataValidation>
    <dataValidation type="list" allowBlank="1" showInputMessage="1" showErrorMessage="1" sqref="A1">
      <formula1>"様式３－１,様式２－３－１"</formula1>
    </dataValidation>
  </dataValidations>
  <printOptions horizontalCentered="1"/>
  <pageMargins left="0.59055118110236227" right="0.59055118110236227" top="0.39370078740157483" bottom="0.39370078740157483" header="0.51181102362204722" footer="0.51181102362204722"/>
  <pageSetup paperSize="9" scale="74" orientation="portrait"/>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0"/>
  <sheetViews>
    <sheetView view="pageBreakPreview" zoomScale="75" zoomScaleNormal="75" zoomScaleSheetLayoutView="75" zoomScalePageLayoutView="75" workbookViewId="0"/>
  </sheetViews>
  <sheetFormatPr baseColWidth="12" defaultColWidth="9.1640625" defaultRowHeight="18" x14ac:dyDescent="0"/>
  <cols>
    <col min="1" max="1" width="3.5" style="1" customWidth="1"/>
    <col min="2" max="2" width="22.5" style="1" customWidth="1"/>
    <col min="3" max="3" width="19.6640625" style="1" customWidth="1"/>
    <col min="4" max="4" width="12.6640625" style="1" customWidth="1"/>
    <col min="5" max="5" width="13.5" style="1" customWidth="1"/>
    <col min="6" max="6" width="9.5" style="1" customWidth="1"/>
    <col min="7" max="8" width="15.6640625" style="1" customWidth="1"/>
    <col min="9" max="10" width="9.5" style="1" customWidth="1"/>
    <col min="11" max="11" width="4.1640625" style="1" customWidth="1"/>
    <col min="12" max="12" width="5.33203125" style="1" customWidth="1"/>
    <col min="13" max="16384" width="9.1640625" style="1"/>
  </cols>
  <sheetData>
    <row r="1" spans="1:14" ht="20" customHeight="1">
      <c r="A1" s="45" t="s">
        <v>62</v>
      </c>
      <c r="I1" s="1" t="s">
        <v>12</v>
      </c>
      <c r="J1" s="52" t="s">
        <v>46</v>
      </c>
      <c r="M1" s="1" t="s">
        <v>42</v>
      </c>
    </row>
    <row r="2" spans="1:14" ht="20.25" customHeight="1">
      <c r="M2" s="1">
        <v>1</v>
      </c>
      <c r="N2" s="1" t="s">
        <v>39</v>
      </c>
    </row>
    <row r="3" spans="1:14" ht="20.25" customHeight="1">
      <c r="A3" s="77" t="s">
        <v>65</v>
      </c>
      <c r="B3" s="78"/>
      <c r="C3" s="78"/>
      <c r="D3" s="78"/>
      <c r="E3" s="78"/>
      <c r="F3" s="78"/>
      <c r="G3" s="78"/>
      <c r="H3" s="78"/>
      <c r="I3" s="78"/>
      <c r="J3" s="78"/>
      <c r="K3" s="78"/>
      <c r="M3" s="1">
        <v>2</v>
      </c>
      <c r="N3" s="1" t="s">
        <v>40</v>
      </c>
    </row>
    <row r="4" spans="1:14" ht="20.25" customHeight="1"/>
    <row r="5" spans="1:14" ht="20.25" customHeight="1">
      <c r="A5" s="2"/>
      <c r="B5" s="2"/>
      <c r="F5" s="7" t="s">
        <v>3</v>
      </c>
      <c r="G5" s="7"/>
      <c r="H5" s="92"/>
      <c r="I5" s="92"/>
      <c r="J5" s="92"/>
      <c r="K5" s="92"/>
    </row>
    <row r="6" spans="1:14" ht="20.25" customHeight="1">
      <c r="A6" s="2"/>
      <c r="B6" s="2"/>
      <c r="F6" s="9"/>
      <c r="G6" s="9"/>
      <c r="H6" s="41"/>
      <c r="I6" s="41"/>
      <c r="J6" s="41"/>
      <c r="K6" s="41"/>
    </row>
    <row r="7" spans="1:14" ht="39.75" customHeight="1" thickBot="1">
      <c r="A7" s="2"/>
      <c r="B7" s="21" t="s">
        <v>50</v>
      </c>
      <c r="C7" s="159"/>
      <c r="D7" s="160"/>
      <c r="E7" s="160"/>
      <c r="F7" s="160"/>
      <c r="G7" s="160"/>
      <c r="H7" s="160"/>
      <c r="I7" s="160"/>
      <c r="J7" s="160"/>
      <c r="K7" s="161"/>
      <c r="N7" s="42" t="s">
        <v>54</v>
      </c>
    </row>
    <row r="8" spans="1:14" ht="40" customHeight="1" thickBot="1">
      <c r="A8" s="2"/>
      <c r="B8" s="21" t="s">
        <v>38</v>
      </c>
      <c r="C8" s="134" t="e">
        <f>VLOOKUP(M8,M2:R3,2,FALSE)</f>
        <v>#N/A</v>
      </c>
      <c r="D8" s="135"/>
      <c r="E8" s="135"/>
      <c r="F8" s="135"/>
      <c r="G8" s="135"/>
      <c r="H8" s="135"/>
      <c r="I8" s="135"/>
      <c r="J8" s="135"/>
      <c r="K8" s="136"/>
      <c r="M8" s="53"/>
      <c r="N8" s="37" t="s">
        <v>55</v>
      </c>
    </row>
    <row r="9" spans="1:14" ht="40" customHeight="1" thickBot="1">
      <c r="A9" s="2"/>
      <c r="B9" s="21" t="s">
        <v>37</v>
      </c>
      <c r="C9" s="134" t="str">
        <f>M8&amp;"－("&amp;M9&amp;")"</f>
        <v>－()</v>
      </c>
      <c r="D9" s="135"/>
      <c r="E9" s="135"/>
      <c r="F9" s="135"/>
      <c r="G9" s="135"/>
      <c r="H9" s="135"/>
      <c r="I9" s="135"/>
      <c r="J9" s="135"/>
      <c r="K9" s="136"/>
      <c r="M9" s="54"/>
      <c r="N9" s="37" t="s">
        <v>56</v>
      </c>
    </row>
    <row r="10" spans="1:14" ht="40" customHeight="1">
      <c r="A10" s="2"/>
      <c r="B10" s="20" t="s">
        <v>17</v>
      </c>
      <c r="C10" s="159"/>
      <c r="D10" s="160"/>
      <c r="E10" s="160"/>
      <c r="F10" s="160"/>
      <c r="G10" s="160"/>
      <c r="H10" s="160"/>
      <c r="I10" s="160"/>
      <c r="J10" s="160"/>
      <c r="K10" s="161"/>
      <c r="M10" s="35"/>
      <c r="N10" s="1" t="s">
        <v>57</v>
      </c>
    </row>
    <row r="11" spans="1:14" ht="40" customHeight="1">
      <c r="A11" s="2"/>
      <c r="B11" s="21" t="s">
        <v>0</v>
      </c>
      <c r="C11" s="156" t="s">
        <v>1</v>
      </c>
      <c r="D11" s="157"/>
      <c r="E11" s="157"/>
      <c r="F11" s="157"/>
      <c r="G11" s="157"/>
      <c r="H11" s="157"/>
      <c r="I11" s="157"/>
      <c r="J11" s="157"/>
      <c r="K11" s="158"/>
      <c r="M11" s="36"/>
    </row>
    <row r="12" spans="1:14" ht="40" customHeight="1">
      <c r="A12" s="2"/>
      <c r="B12" s="21" t="s">
        <v>5</v>
      </c>
      <c r="C12" s="147"/>
      <c r="D12" s="148"/>
      <c r="E12" s="19" t="s">
        <v>14</v>
      </c>
      <c r="F12" s="13"/>
      <c r="G12" s="13"/>
      <c r="H12" s="13"/>
      <c r="I12" s="13"/>
      <c r="J12" s="13"/>
      <c r="K12" s="14"/>
    </row>
    <row r="13" spans="1:14" ht="135.75" customHeight="1">
      <c r="A13" s="2"/>
      <c r="B13" s="129" t="s">
        <v>18</v>
      </c>
      <c r="C13" s="101"/>
      <c r="D13" s="102"/>
      <c r="E13" s="102"/>
      <c r="F13" s="102"/>
      <c r="G13" s="102"/>
      <c r="H13" s="102"/>
      <c r="I13" s="102"/>
      <c r="J13" s="102"/>
      <c r="K13" s="137"/>
      <c r="L13" s="47" t="s">
        <v>63</v>
      </c>
    </row>
    <row r="14" spans="1:14" ht="5.25" customHeight="1">
      <c r="A14" s="2"/>
      <c r="B14" s="130"/>
      <c r="C14" s="62"/>
      <c r="D14" s="63"/>
      <c r="E14" s="63"/>
      <c r="F14" s="63"/>
      <c r="G14" s="63"/>
      <c r="H14" s="63"/>
      <c r="I14" s="63"/>
      <c r="J14" s="63"/>
      <c r="K14" s="138"/>
      <c r="L14" s="47" t="s">
        <v>63</v>
      </c>
    </row>
    <row r="15" spans="1:14" ht="5.25" customHeight="1">
      <c r="A15" s="2"/>
      <c r="B15" s="130"/>
      <c r="C15" s="62"/>
      <c r="D15" s="63"/>
      <c r="E15" s="63"/>
      <c r="F15" s="63"/>
      <c r="G15" s="63"/>
      <c r="H15" s="63"/>
      <c r="I15" s="63"/>
      <c r="J15" s="63"/>
      <c r="K15" s="138"/>
      <c r="L15" s="47" t="s">
        <v>63</v>
      </c>
    </row>
    <row r="16" spans="1:14" ht="5.25" customHeight="1">
      <c r="A16" s="2"/>
      <c r="B16" s="131"/>
      <c r="C16" s="65"/>
      <c r="D16" s="66"/>
      <c r="E16" s="66"/>
      <c r="F16" s="66"/>
      <c r="G16" s="66"/>
      <c r="H16" s="66"/>
      <c r="I16" s="66"/>
      <c r="J16" s="66"/>
      <c r="K16" s="139"/>
      <c r="L16" s="47" t="s">
        <v>63</v>
      </c>
      <c r="M16" s="48" t="str">
        <f>C13&amp;L13&amp;C14&amp;L14&amp;C15&amp;L15&amp;C16&amp;L16</f>
        <v>_x000D__x000D__x000D__x000D_</v>
      </c>
    </row>
    <row r="17" spans="1:13" ht="13.5" customHeight="1">
      <c r="A17" s="2"/>
      <c r="B17" s="129" t="s">
        <v>20</v>
      </c>
      <c r="C17" s="49" t="s">
        <v>19</v>
      </c>
      <c r="D17" s="50"/>
      <c r="E17" s="50"/>
      <c r="F17" s="50"/>
      <c r="G17" s="50"/>
      <c r="H17" s="50"/>
      <c r="I17" s="50"/>
      <c r="J17" s="50"/>
      <c r="K17" s="51"/>
      <c r="L17" s="47" t="s">
        <v>63</v>
      </c>
    </row>
    <row r="18" spans="1:13" ht="147.75" customHeight="1">
      <c r="A18" s="2"/>
      <c r="B18" s="130"/>
      <c r="C18" s="174"/>
      <c r="D18" s="175"/>
      <c r="E18" s="175"/>
      <c r="F18" s="175"/>
      <c r="G18" s="175"/>
      <c r="H18" s="175"/>
      <c r="I18" s="175"/>
      <c r="J18" s="175"/>
      <c r="K18" s="176"/>
      <c r="L18" s="47" t="s">
        <v>63</v>
      </c>
    </row>
    <row r="19" spans="1:13" ht="5.25" customHeight="1">
      <c r="A19" s="2"/>
      <c r="B19" s="130"/>
      <c r="C19" s="174"/>
      <c r="D19" s="175"/>
      <c r="E19" s="175"/>
      <c r="F19" s="175"/>
      <c r="G19" s="175"/>
      <c r="H19" s="175"/>
      <c r="I19" s="175"/>
      <c r="J19" s="175"/>
      <c r="K19" s="176"/>
      <c r="L19" s="47" t="s">
        <v>63</v>
      </c>
    </row>
    <row r="20" spans="1:13" ht="5.25" customHeight="1">
      <c r="A20" s="2"/>
      <c r="B20" s="130"/>
      <c r="C20" s="174"/>
      <c r="D20" s="175"/>
      <c r="E20" s="175"/>
      <c r="F20" s="175"/>
      <c r="G20" s="175"/>
      <c r="H20" s="175"/>
      <c r="I20" s="175"/>
      <c r="J20" s="175"/>
      <c r="K20" s="176"/>
      <c r="L20" s="47" t="s">
        <v>63</v>
      </c>
    </row>
    <row r="21" spans="1:13" ht="5.25" customHeight="1">
      <c r="A21" s="2"/>
      <c r="B21" s="130"/>
      <c r="C21" s="177"/>
      <c r="D21" s="178"/>
      <c r="E21" s="178"/>
      <c r="F21" s="178"/>
      <c r="G21" s="178"/>
      <c r="H21" s="178"/>
      <c r="I21" s="178"/>
      <c r="J21" s="178"/>
      <c r="K21" s="179"/>
      <c r="L21" s="47" t="s">
        <v>63</v>
      </c>
      <c r="M21" s="48" t="str">
        <f>C18&amp;L18&amp;C19&amp;L19&amp;C20&amp;L20&amp;C21&amp;L21</f>
        <v>_x000D__x000D__x000D__x000D_</v>
      </c>
    </row>
    <row r="22" spans="1:13" ht="69.75" customHeight="1">
      <c r="A22" s="2"/>
      <c r="B22" s="130"/>
      <c r="C22" s="18" t="s">
        <v>53</v>
      </c>
      <c r="D22" s="89"/>
      <c r="E22" s="90"/>
      <c r="F22" s="90"/>
      <c r="G22" s="90"/>
      <c r="H22" s="90"/>
      <c r="I22" s="90"/>
      <c r="J22" s="90"/>
      <c r="K22" s="146"/>
      <c r="L22" s="47" t="s">
        <v>63</v>
      </c>
    </row>
    <row r="23" spans="1:13" ht="70" customHeight="1">
      <c r="A23" s="2"/>
      <c r="B23" s="130"/>
      <c r="C23" s="18" t="s">
        <v>22</v>
      </c>
      <c r="D23" s="89"/>
      <c r="E23" s="90"/>
      <c r="F23" s="90"/>
      <c r="G23" s="90"/>
      <c r="H23" s="90"/>
      <c r="I23" s="90"/>
      <c r="J23" s="90"/>
      <c r="K23" s="146"/>
      <c r="L23" s="47" t="s">
        <v>63</v>
      </c>
    </row>
    <row r="24" spans="1:13" ht="33.75" customHeight="1">
      <c r="A24" s="2"/>
      <c r="B24" s="130"/>
      <c r="C24" s="132" t="s">
        <v>21</v>
      </c>
      <c r="D24" s="140"/>
      <c r="E24" s="141"/>
      <c r="F24" s="141"/>
      <c r="G24" s="141"/>
      <c r="H24" s="141"/>
      <c r="I24" s="141"/>
      <c r="J24" s="141"/>
      <c r="K24" s="142"/>
      <c r="L24" s="47" t="s">
        <v>63</v>
      </c>
    </row>
    <row r="25" spans="1:13" ht="33.75" customHeight="1">
      <c r="A25" s="2"/>
      <c r="B25" s="131"/>
      <c r="C25" s="133"/>
      <c r="D25" s="143"/>
      <c r="E25" s="144"/>
      <c r="F25" s="144"/>
      <c r="G25" s="144"/>
      <c r="H25" s="144"/>
      <c r="I25" s="144"/>
      <c r="J25" s="144"/>
      <c r="K25" s="145"/>
      <c r="L25" s="47" t="s">
        <v>63</v>
      </c>
      <c r="M25" s="48" t="str">
        <f>D24&amp;L24&amp;D25&amp;L25</f>
        <v>_x000D__x000D_</v>
      </c>
    </row>
    <row r="26" spans="1:13" ht="20" customHeight="1">
      <c r="A26" s="2"/>
      <c r="B26" s="8" t="s">
        <v>2</v>
      </c>
      <c r="C26" s="4"/>
      <c r="D26" s="6"/>
      <c r="E26" s="6"/>
      <c r="F26" s="6"/>
      <c r="G26" s="6"/>
      <c r="H26" s="6"/>
      <c r="I26" s="6"/>
      <c r="J26" s="6"/>
      <c r="K26" s="6"/>
    </row>
    <row r="27" spans="1:13" ht="300" customHeight="1">
      <c r="B27" s="104" t="s">
        <v>59</v>
      </c>
      <c r="C27" s="104"/>
      <c r="D27" s="104"/>
      <c r="E27" s="104"/>
      <c r="F27" s="104"/>
      <c r="G27" s="104"/>
      <c r="H27" s="104"/>
      <c r="I27" s="104"/>
      <c r="J27" s="104"/>
      <c r="K27" s="104"/>
    </row>
    <row r="28" spans="1:13" ht="27" customHeight="1">
      <c r="B28" s="5"/>
      <c r="C28" s="3"/>
      <c r="D28" s="3"/>
      <c r="E28" s="3"/>
      <c r="F28" s="3"/>
      <c r="G28" s="3"/>
      <c r="H28" s="3"/>
      <c r="I28" s="3"/>
      <c r="J28" s="3"/>
      <c r="K28" s="3"/>
    </row>
    <row r="29" spans="1:13" ht="30" customHeight="1"/>
    <row r="30" spans="1:13" ht="30" customHeight="1"/>
  </sheetData>
  <sheetProtection formatCells="0" formatRows="0"/>
  <mergeCells count="24">
    <mergeCell ref="C10:K10"/>
    <mergeCell ref="A3:K3"/>
    <mergeCell ref="H5:K5"/>
    <mergeCell ref="C7:K7"/>
    <mergeCell ref="C8:K8"/>
    <mergeCell ref="C9:K9"/>
    <mergeCell ref="C11:K11"/>
    <mergeCell ref="C12:D12"/>
    <mergeCell ref="B13:B16"/>
    <mergeCell ref="C13:K13"/>
    <mergeCell ref="C14:K14"/>
    <mergeCell ref="C15:K15"/>
    <mergeCell ref="C16:K16"/>
    <mergeCell ref="B27:K27"/>
    <mergeCell ref="B17:B25"/>
    <mergeCell ref="C18:K18"/>
    <mergeCell ref="C19:K19"/>
    <mergeCell ref="C20:K20"/>
    <mergeCell ref="C21:K21"/>
    <mergeCell ref="D22:K22"/>
    <mergeCell ref="D23:K23"/>
    <mergeCell ref="C24:C25"/>
    <mergeCell ref="D24:K24"/>
    <mergeCell ref="D25:K25"/>
  </mergeCells>
  <phoneticPr fontId="2"/>
  <dataValidations count="2">
    <dataValidation type="list" allowBlank="1" showInputMessage="1" showErrorMessage="1" sqref="A1">
      <formula1>"様式３－１,様式２－３－１"</formula1>
    </dataValidation>
    <dataValidation type="list" allowBlank="1" showInputMessage="1" showErrorMessage="1" sqref="J1">
      <formula1>"①,②,③,④,⑤,⑥,⑦,⑧,⑨,⑩,⑪,⑫"</formula1>
    </dataValidation>
  </dataValidations>
  <printOptions horizontalCentered="1"/>
  <pageMargins left="0.59055118110236227" right="0.59055118110236227" top="0.39370078740157483" bottom="0.39370078740157483" header="0.51181102362204722" footer="0.51181102362204722"/>
  <pageSetup paperSize="9" scale="67" orientation="portrait"/>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0"/>
  <sheetViews>
    <sheetView view="pageBreakPreview" zoomScale="75" zoomScaleNormal="75" zoomScaleSheetLayoutView="75" zoomScalePageLayoutView="75" workbookViewId="0"/>
  </sheetViews>
  <sheetFormatPr baseColWidth="12" defaultColWidth="9.1640625" defaultRowHeight="18" x14ac:dyDescent="0"/>
  <cols>
    <col min="1" max="1" width="3.5" style="1" customWidth="1"/>
    <col min="2" max="2" width="22.5" style="1" customWidth="1"/>
    <col min="3" max="3" width="19.6640625" style="1" customWidth="1"/>
    <col min="4" max="4" width="12.6640625" style="1" customWidth="1"/>
    <col min="5" max="5" width="13.5" style="1" customWidth="1"/>
    <col min="6" max="6" width="9.5" style="1" customWidth="1"/>
    <col min="7" max="8" width="15.6640625" style="1" customWidth="1"/>
    <col min="9" max="10" width="9.5" style="1" customWidth="1"/>
    <col min="11" max="11" width="4.1640625" style="1" customWidth="1"/>
    <col min="12" max="12" width="5.33203125" style="1" customWidth="1"/>
    <col min="13" max="16384" width="9.1640625" style="1"/>
  </cols>
  <sheetData>
    <row r="1" spans="1:14" ht="20" customHeight="1">
      <c r="A1" s="45" t="s">
        <v>62</v>
      </c>
      <c r="I1" s="1" t="s">
        <v>12</v>
      </c>
      <c r="J1" s="52" t="s">
        <v>47</v>
      </c>
      <c r="M1" s="1" t="s">
        <v>42</v>
      </c>
    </row>
    <row r="2" spans="1:14" ht="20.25" customHeight="1">
      <c r="M2" s="1">
        <v>1</v>
      </c>
      <c r="N2" s="1" t="s">
        <v>39</v>
      </c>
    </row>
    <row r="3" spans="1:14" ht="20.25" customHeight="1">
      <c r="A3" s="77" t="s">
        <v>65</v>
      </c>
      <c r="B3" s="78"/>
      <c r="C3" s="78"/>
      <c r="D3" s="78"/>
      <c r="E3" s="78"/>
      <c r="F3" s="78"/>
      <c r="G3" s="78"/>
      <c r="H3" s="78"/>
      <c r="I3" s="78"/>
      <c r="J3" s="78"/>
      <c r="K3" s="78"/>
      <c r="M3" s="1">
        <v>2</v>
      </c>
      <c r="N3" s="1" t="s">
        <v>40</v>
      </c>
    </row>
    <row r="4" spans="1:14" ht="20.25" customHeight="1"/>
    <row r="5" spans="1:14" ht="20.25" customHeight="1">
      <c r="A5" s="2"/>
      <c r="B5" s="2"/>
      <c r="F5" s="7" t="s">
        <v>3</v>
      </c>
      <c r="G5" s="7"/>
      <c r="H5" s="92"/>
      <c r="I5" s="92"/>
      <c r="J5" s="92"/>
      <c r="K5" s="92"/>
    </row>
    <row r="6" spans="1:14" ht="20.25" customHeight="1">
      <c r="A6" s="2"/>
      <c r="B6" s="2"/>
      <c r="F6" s="9"/>
      <c r="G6" s="9"/>
      <c r="H6" s="41"/>
      <c r="I6" s="41"/>
      <c r="J6" s="41"/>
      <c r="K6" s="41"/>
    </row>
    <row r="7" spans="1:14" ht="39.75" customHeight="1" thickBot="1">
      <c r="A7" s="2"/>
      <c r="B7" s="21" t="s">
        <v>50</v>
      </c>
      <c r="C7" s="159"/>
      <c r="D7" s="160"/>
      <c r="E7" s="160"/>
      <c r="F7" s="160"/>
      <c r="G7" s="160"/>
      <c r="H7" s="160"/>
      <c r="I7" s="160"/>
      <c r="J7" s="160"/>
      <c r="K7" s="161"/>
      <c r="N7" s="42" t="s">
        <v>54</v>
      </c>
    </row>
    <row r="8" spans="1:14" ht="40" customHeight="1" thickBot="1">
      <c r="A8" s="2"/>
      <c r="B8" s="21" t="s">
        <v>38</v>
      </c>
      <c r="C8" s="134" t="e">
        <f>VLOOKUP(M8,M2:R3,2,FALSE)</f>
        <v>#N/A</v>
      </c>
      <c r="D8" s="135"/>
      <c r="E8" s="135"/>
      <c r="F8" s="135"/>
      <c r="G8" s="135"/>
      <c r="H8" s="135"/>
      <c r="I8" s="135"/>
      <c r="J8" s="135"/>
      <c r="K8" s="136"/>
      <c r="M8" s="53"/>
      <c r="N8" s="37" t="s">
        <v>55</v>
      </c>
    </row>
    <row r="9" spans="1:14" ht="40" customHeight="1" thickBot="1">
      <c r="A9" s="2"/>
      <c r="B9" s="21" t="s">
        <v>37</v>
      </c>
      <c r="C9" s="134" t="str">
        <f>M8&amp;"－("&amp;M9&amp;")"</f>
        <v>－()</v>
      </c>
      <c r="D9" s="135"/>
      <c r="E9" s="135"/>
      <c r="F9" s="135"/>
      <c r="G9" s="135"/>
      <c r="H9" s="135"/>
      <c r="I9" s="135"/>
      <c r="J9" s="135"/>
      <c r="K9" s="136"/>
      <c r="M9" s="54"/>
      <c r="N9" s="37" t="s">
        <v>56</v>
      </c>
    </row>
    <row r="10" spans="1:14" ht="40" customHeight="1">
      <c r="A10" s="2"/>
      <c r="B10" s="20" t="s">
        <v>17</v>
      </c>
      <c r="C10" s="159"/>
      <c r="D10" s="160"/>
      <c r="E10" s="160"/>
      <c r="F10" s="160"/>
      <c r="G10" s="160"/>
      <c r="H10" s="160"/>
      <c r="I10" s="160"/>
      <c r="J10" s="160"/>
      <c r="K10" s="161"/>
      <c r="M10" s="35"/>
      <c r="N10" s="1" t="s">
        <v>57</v>
      </c>
    </row>
    <row r="11" spans="1:14" ht="40" customHeight="1">
      <c r="A11" s="2"/>
      <c r="B11" s="21" t="s">
        <v>0</v>
      </c>
      <c r="C11" s="156" t="s">
        <v>1</v>
      </c>
      <c r="D11" s="157"/>
      <c r="E11" s="157"/>
      <c r="F11" s="157"/>
      <c r="G11" s="157"/>
      <c r="H11" s="157"/>
      <c r="I11" s="157"/>
      <c r="J11" s="157"/>
      <c r="K11" s="158"/>
      <c r="M11" s="36"/>
    </row>
    <row r="12" spans="1:14" ht="40" customHeight="1">
      <c r="A12" s="2"/>
      <c r="B12" s="21" t="s">
        <v>5</v>
      </c>
      <c r="C12" s="147"/>
      <c r="D12" s="148"/>
      <c r="E12" s="19" t="s">
        <v>14</v>
      </c>
      <c r="F12" s="13"/>
      <c r="G12" s="13"/>
      <c r="H12" s="13"/>
      <c r="I12" s="13"/>
      <c r="J12" s="13"/>
      <c r="K12" s="14"/>
    </row>
    <row r="13" spans="1:14" ht="135.75" customHeight="1">
      <c r="A13" s="2"/>
      <c r="B13" s="129" t="s">
        <v>18</v>
      </c>
      <c r="C13" s="101"/>
      <c r="D13" s="102"/>
      <c r="E13" s="102"/>
      <c r="F13" s="102"/>
      <c r="G13" s="102"/>
      <c r="H13" s="102"/>
      <c r="I13" s="102"/>
      <c r="J13" s="102"/>
      <c r="K13" s="137"/>
      <c r="L13" s="47" t="s">
        <v>63</v>
      </c>
    </row>
    <row r="14" spans="1:14" ht="5.25" customHeight="1">
      <c r="A14" s="2"/>
      <c r="B14" s="130"/>
      <c r="C14" s="62"/>
      <c r="D14" s="63"/>
      <c r="E14" s="63"/>
      <c r="F14" s="63"/>
      <c r="G14" s="63"/>
      <c r="H14" s="63"/>
      <c r="I14" s="63"/>
      <c r="J14" s="63"/>
      <c r="K14" s="138"/>
      <c r="L14" s="47" t="s">
        <v>63</v>
      </c>
    </row>
    <row r="15" spans="1:14" ht="5.25" customHeight="1">
      <c r="A15" s="2"/>
      <c r="B15" s="130"/>
      <c r="C15" s="62"/>
      <c r="D15" s="63"/>
      <c r="E15" s="63"/>
      <c r="F15" s="63"/>
      <c r="G15" s="63"/>
      <c r="H15" s="63"/>
      <c r="I15" s="63"/>
      <c r="J15" s="63"/>
      <c r="K15" s="138"/>
      <c r="L15" s="47" t="s">
        <v>63</v>
      </c>
    </row>
    <row r="16" spans="1:14" ht="5.25" customHeight="1">
      <c r="A16" s="2"/>
      <c r="B16" s="131"/>
      <c r="C16" s="65"/>
      <c r="D16" s="66"/>
      <c r="E16" s="66"/>
      <c r="F16" s="66"/>
      <c r="G16" s="66"/>
      <c r="H16" s="66"/>
      <c r="I16" s="66"/>
      <c r="J16" s="66"/>
      <c r="K16" s="139"/>
      <c r="L16" s="47" t="s">
        <v>63</v>
      </c>
      <c r="M16" s="48" t="str">
        <f>C13&amp;L13&amp;C14&amp;L14&amp;C15&amp;L15&amp;C16&amp;L16</f>
        <v>_x000D__x000D__x000D__x000D_</v>
      </c>
    </row>
    <row r="17" spans="1:13" ht="13.5" customHeight="1">
      <c r="A17" s="2"/>
      <c r="B17" s="129" t="s">
        <v>20</v>
      </c>
      <c r="C17" s="49" t="s">
        <v>19</v>
      </c>
      <c r="D17" s="50"/>
      <c r="E17" s="50"/>
      <c r="F17" s="50"/>
      <c r="G17" s="50"/>
      <c r="H17" s="50"/>
      <c r="I17" s="50"/>
      <c r="J17" s="50"/>
      <c r="K17" s="51"/>
      <c r="L17" s="47" t="s">
        <v>63</v>
      </c>
    </row>
    <row r="18" spans="1:13" ht="147.75" customHeight="1">
      <c r="A18" s="2"/>
      <c r="B18" s="130"/>
      <c r="C18" s="174"/>
      <c r="D18" s="175"/>
      <c r="E18" s="175"/>
      <c r="F18" s="175"/>
      <c r="G18" s="175"/>
      <c r="H18" s="175"/>
      <c r="I18" s="175"/>
      <c r="J18" s="175"/>
      <c r="K18" s="176"/>
      <c r="L18" s="47" t="s">
        <v>63</v>
      </c>
    </row>
    <row r="19" spans="1:13" ht="5.25" customHeight="1">
      <c r="A19" s="2"/>
      <c r="B19" s="130"/>
      <c r="C19" s="174"/>
      <c r="D19" s="175"/>
      <c r="E19" s="175"/>
      <c r="F19" s="175"/>
      <c r="G19" s="175"/>
      <c r="H19" s="175"/>
      <c r="I19" s="175"/>
      <c r="J19" s="175"/>
      <c r="K19" s="176"/>
      <c r="L19" s="47" t="s">
        <v>63</v>
      </c>
    </row>
    <row r="20" spans="1:13" ht="5.25" customHeight="1">
      <c r="A20" s="2"/>
      <c r="B20" s="130"/>
      <c r="C20" s="174"/>
      <c r="D20" s="175"/>
      <c r="E20" s="175"/>
      <c r="F20" s="175"/>
      <c r="G20" s="175"/>
      <c r="H20" s="175"/>
      <c r="I20" s="175"/>
      <c r="J20" s="175"/>
      <c r="K20" s="176"/>
      <c r="L20" s="47" t="s">
        <v>63</v>
      </c>
    </row>
    <row r="21" spans="1:13" ht="5.25" customHeight="1">
      <c r="A21" s="2"/>
      <c r="B21" s="130"/>
      <c r="C21" s="177"/>
      <c r="D21" s="178"/>
      <c r="E21" s="178"/>
      <c r="F21" s="178"/>
      <c r="G21" s="178"/>
      <c r="H21" s="178"/>
      <c r="I21" s="178"/>
      <c r="J21" s="178"/>
      <c r="K21" s="179"/>
      <c r="L21" s="47" t="s">
        <v>63</v>
      </c>
      <c r="M21" s="48" t="str">
        <f>C18&amp;L18&amp;C19&amp;L19&amp;C20&amp;L20&amp;C21&amp;L21</f>
        <v>_x000D__x000D__x000D__x000D_</v>
      </c>
    </row>
    <row r="22" spans="1:13" ht="69.75" customHeight="1">
      <c r="A22" s="2"/>
      <c r="B22" s="130"/>
      <c r="C22" s="18" t="s">
        <v>53</v>
      </c>
      <c r="D22" s="89"/>
      <c r="E22" s="90"/>
      <c r="F22" s="90"/>
      <c r="G22" s="90"/>
      <c r="H22" s="90"/>
      <c r="I22" s="90"/>
      <c r="J22" s="90"/>
      <c r="K22" s="146"/>
      <c r="L22" s="47" t="s">
        <v>63</v>
      </c>
    </row>
    <row r="23" spans="1:13" ht="70" customHeight="1">
      <c r="A23" s="2"/>
      <c r="B23" s="130"/>
      <c r="C23" s="18" t="s">
        <v>22</v>
      </c>
      <c r="D23" s="89"/>
      <c r="E23" s="90"/>
      <c r="F23" s="90"/>
      <c r="G23" s="90"/>
      <c r="H23" s="90"/>
      <c r="I23" s="90"/>
      <c r="J23" s="90"/>
      <c r="K23" s="146"/>
      <c r="L23" s="47" t="s">
        <v>63</v>
      </c>
    </row>
    <row r="24" spans="1:13" ht="33.75" customHeight="1">
      <c r="A24" s="2"/>
      <c r="B24" s="130"/>
      <c r="C24" s="132" t="s">
        <v>21</v>
      </c>
      <c r="D24" s="140"/>
      <c r="E24" s="141"/>
      <c r="F24" s="141"/>
      <c r="G24" s="141"/>
      <c r="H24" s="141"/>
      <c r="I24" s="141"/>
      <c r="J24" s="141"/>
      <c r="K24" s="142"/>
      <c r="L24" s="47" t="s">
        <v>63</v>
      </c>
    </row>
    <row r="25" spans="1:13" ht="33.75" customHeight="1">
      <c r="A25" s="2"/>
      <c r="B25" s="131"/>
      <c r="C25" s="133"/>
      <c r="D25" s="143"/>
      <c r="E25" s="144"/>
      <c r="F25" s="144"/>
      <c r="G25" s="144"/>
      <c r="H25" s="144"/>
      <c r="I25" s="144"/>
      <c r="J25" s="144"/>
      <c r="K25" s="145"/>
      <c r="L25" s="47" t="s">
        <v>63</v>
      </c>
      <c r="M25" s="48" t="str">
        <f>D24&amp;L24&amp;D25&amp;L25</f>
        <v>_x000D__x000D_</v>
      </c>
    </row>
    <row r="26" spans="1:13" ht="20" customHeight="1">
      <c r="A26" s="2"/>
      <c r="B26" s="8" t="s">
        <v>2</v>
      </c>
      <c r="C26" s="4"/>
      <c r="D26" s="6"/>
      <c r="E26" s="6"/>
      <c r="F26" s="6"/>
      <c r="G26" s="6"/>
      <c r="H26" s="6"/>
      <c r="I26" s="6"/>
      <c r="J26" s="6"/>
      <c r="K26" s="6"/>
    </row>
    <row r="27" spans="1:13" ht="300" customHeight="1">
      <c r="B27" s="104" t="s">
        <v>59</v>
      </c>
      <c r="C27" s="104"/>
      <c r="D27" s="104"/>
      <c r="E27" s="104"/>
      <c r="F27" s="104"/>
      <c r="G27" s="104"/>
      <c r="H27" s="104"/>
      <c r="I27" s="104"/>
      <c r="J27" s="104"/>
      <c r="K27" s="104"/>
    </row>
    <row r="28" spans="1:13" ht="27" customHeight="1">
      <c r="B28" s="5"/>
      <c r="C28" s="3"/>
      <c r="D28" s="3"/>
      <c r="E28" s="3"/>
      <c r="F28" s="3"/>
      <c r="G28" s="3"/>
      <c r="H28" s="3"/>
      <c r="I28" s="3"/>
      <c r="J28" s="3"/>
      <c r="K28" s="3"/>
    </row>
    <row r="29" spans="1:13" ht="30" customHeight="1"/>
    <row r="30" spans="1:13" ht="30" customHeight="1"/>
  </sheetData>
  <sheetProtection formatCells="0" formatRows="0"/>
  <mergeCells count="24">
    <mergeCell ref="C10:K10"/>
    <mergeCell ref="A3:K3"/>
    <mergeCell ref="H5:K5"/>
    <mergeCell ref="C7:K7"/>
    <mergeCell ref="C8:K8"/>
    <mergeCell ref="C9:K9"/>
    <mergeCell ref="C11:K11"/>
    <mergeCell ref="C12:D12"/>
    <mergeCell ref="B13:B16"/>
    <mergeCell ref="C13:K13"/>
    <mergeCell ref="C14:K14"/>
    <mergeCell ref="C15:K15"/>
    <mergeCell ref="C16:K16"/>
    <mergeCell ref="B27:K27"/>
    <mergeCell ref="B17:B25"/>
    <mergeCell ref="C18:K18"/>
    <mergeCell ref="C19:K19"/>
    <mergeCell ref="C20:K20"/>
    <mergeCell ref="C21:K21"/>
    <mergeCell ref="D22:K22"/>
    <mergeCell ref="D23:K23"/>
    <mergeCell ref="C24:C25"/>
    <mergeCell ref="D24:K24"/>
    <mergeCell ref="D25:K25"/>
  </mergeCells>
  <phoneticPr fontId="2"/>
  <dataValidations count="2">
    <dataValidation type="list" allowBlank="1" showInputMessage="1" showErrorMessage="1" sqref="J1">
      <formula1>"①,②,③,④,⑤,⑥,⑦,⑧,⑨,⑩,⑪,⑫"</formula1>
    </dataValidation>
    <dataValidation type="list" allowBlank="1" showInputMessage="1" showErrorMessage="1" sqref="A1">
      <formula1>"様式３－１,様式２－３－１"</formula1>
    </dataValidation>
  </dataValidations>
  <printOptions horizontalCentered="1"/>
  <pageMargins left="0.59055118110236227" right="0.59055118110236227" top="0.39370078740157483" bottom="0.39370078740157483" header="0.51181102362204722" footer="0.51181102362204722"/>
  <pageSetup paperSize="9" scale="67" orientation="portrait"/>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0"/>
  <sheetViews>
    <sheetView view="pageBreakPreview" zoomScale="75" zoomScaleNormal="75" zoomScaleSheetLayoutView="75" zoomScalePageLayoutView="75" workbookViewId="0"/>
  </sheetViews>
  <sheetFormatPr baseColWidth="12" defaultColWidth="9.1640625" defaultRowHeight="18" x14ac:dyDescent="0"/>
  <cols>
    <col min="1" max="1" width="3.5" style="1" customWidth="1"/>
    <col min="2" max="2" width="22.5" style="1" customWidth="1"/>
    <col min="3" max="3" width="19.6640625" style="1" customWidth="1"/>
    <col min="4" max="4" width="12.6640625" style="1" customWidth="1"/>
    <col min="5" max="5" width="13.5" style="1" customWidth="1"/>
    <col min="6" max="6" width="9.5" style="1" customWidth="1"/>
    <col min="7" max="8" width="15.6640625" style="1" customWidth="1"/>
    <col min="9" max="10" width="9.5" style="1" customWidth="1"/>
    <col min="11" max="11" width="4.1640625" style="1" customWidth="1"/>
    <col min="12" max="12" width="5.33203125" style="1" customWidth="1"/>
    <col min="13" max="16384" width="9.1640625" style="1"/>
  </cols>
  <sheetData>
    <row r="1" spans="1:14" ht="20" customHeight="1">
      <c r="A1" s="45" t="s">
        <v>62</v>
      </c>
      <c r="I1" s="1" t="s">
        <v>12</v>
      </c>
      <c r="J1" s="52" t="s">
        <v>48</v>
      </c>
      <c r="M1" s="1" t="s">
        <v>42</v>
      </c>
    </row>
    <row r="2" spans="1:14" ht="20.25" customHeight="1">
      <c r="M2" s="1">
        <v>1</v>
      </c>
      <c r="N2" s="1" t="s">
        <v>39</v>
      </c>
    </row>
    <row r="3" spans="1:14" ht="20.25" customHeight="1">
      <c r="A3" s="77" t="s">
        <v>65</v>
      </c>
      <c r="B3" s="78"/>
      <c r="C3" s="78"/>
      <c r="D3" s="78"/>
      <c r="E3" s="78"/>
      <c r="F3" s="78"/>
      <c r="G3" s="78"/>
      <c r="H3" s="78"/>
      <c r="I3" s="78"/>
      <c r="J3" s="78"/>
      <c r="K3" s="78"/>
      <c r="M3" s="1">
        <v>2</v>
      </c>
      <c r="N3" s="1" t="s">
        <v>40</v>
      </c>
    </row>
    <row r="4" spans="1:14" ht="20.25" customHeight="1"/>
    <row r="5" spans="1:14" ht="20.25" customHeight="1">
      <c r="A5" s="2"/>
      <c r="B5" s="2"/>
      <c r="F5" s="7" t="s">
        <v>3</v>
      </c>
      <c r="G5" s="7"/>
      <c r="H5" s="92"/>
      <c r="I5" s="92"/>
      <c r="J5" s="92"/>
      <c r="K5" s="92"/>
    </row>
    <row r="6" spans="1:14" ht="20.25" customHeight="1">
      <c r="A6" s="2"/>
      <c r="B6" s="2"/>
      <c r="F6" s="9"/>
      <c r="G6" s="9"/>
      <c r="H6" s="41"/>
      <c r="I6" s="41"/>
      <c r="J6" s="41"/>
      <c r="K6" s="41"/>
    </row>
    <row r="7" spans="1:14" ht="39.75" customHeight="1" thickBot="1">
      <c r="A7" s="2"/>
      <c r="B7" s="21" t="s">
        <v>50</v>
      </c>
      <c r="C7" s="159"/>
      <c r="D7" s="160"/>
      <c r="E7" s="160"/>
      <c r="F7" s="160"/>
      <c r="G7" s="160"/>
      <c r="H7" s="160"/>
      <c r="I7" s="160"/>
      <c r="J7" s="160"/>
      <c r="K7" s="161"/>
      <c r="N7" s="42" t="s">
        <v>54</v>
      </c>
    </row>
    <row r="8" spans="1:14" ht="40" customHeight="1" thickBot="1">
      <c r="A8" s="2"/>
      <c r="B8" s="21" t="s">
        <v>38</v>
      </c>
      <c r="C8" s="134" t="e">
        <f>VLOOKUP(M8,M2:R3,2,FALSE)</f>
        <v>#N/A</v>
      </c>
      <c r="D8" s="135"/>
      <c r="E8" s="135"/>
      <c r="F8" s="135"/>
      <c r="G8" s="135"/>
      <c r="H8" s="135"/>
      <c r="I8" s="135"/>
      <c r="J8" s="135"/>
      <c r="K8" s="136"/>
      <c r="M8" s="53"/>
      <c r="N8" s="37" t="s">
        <v>55</v>
      </c>
    </row>
    <row r="9" spans="1:14" ht="40" customHeight="1" thickBot="1">
      <c r="A9" s="2"/>
      <c r="B9" s="21" t="s">
        <v>37</v>
      </c>
      <c r="C9" s="134" t="str">
        <f>M8&amp;"－("&amp;M9&amp;")"</f>
        <v>－()</v>
      </c>
      <c r="D9" s="135"/>
      <c r="E9" s="135"/>
      <c r="F9" s="135"/>
      <c r="G9" s="135"/>
      <c r="H9" s="135"/>
      <c r="I9" s="135"/>
      <c r="J9" s="135"/>
      <c r="K9" s="136"/>
      <c r="M9" s="54"/>
      <c r="N9" s="37" t="s">
        <v>56</v>
      </c>
    </row>
    <row r="10" spans="1:14" ht="40" customHeight="1">
      <c r="A10" s="2"/>
      <c r="B10" s="20" t="s">
        <v>17</v>
      </c>
      <c r="C10" s="159"/>
      <c r="D10" s="160"/>
      <c r="E10" s="160"/>
      <c r="F10" s="160"/>
      <c r="G10" s="160"/>
      <c r="H10" s="160"/>
      <c r="I10" s="160"/>
      <c r="J10" s="160"/>
      <c r="K10" s="161"/>
      <c r="M10" s="35"/>
      <c r="N10" s="1" t="s">
        <v>57</v>
      </c>
    </row>
    <row r="11" spans="1:14" ht="40" customHeight="1">
      <c r="A11" s="2"/>
      <c r="B11" s="21" t="s">
        <v>0</v>
      </c>
      <c r="C11" s="156" t="s">
        <v>1</v>
      </c>
      <c r="D11" s="157"/>
      <c r="E11" s="157"/>
      <c r="F11" s="157"/>
      <c r="G11" s="157"/>
      <c r="H11" s="157"/>
      <c r="I11" s="157"/>
      <c r="J11" s="157"/>
      <c r="K11" s="158"/>
      <c r="M11" s="36"/>
    </row>
    <row r="12" spans="1:14" ht="40" customHeight="1">
      <c r="A12" s="2"/>
      <c r="B12" s="21" t="s">
        <v>5</v>
      </c>
      <c r="C12" s="147"/>
      <c r="D12" s="148"/>
      <c r="E12" s="19" t="s">
        <v>14</v>
      </c>
      <c r="F12" s="13"/>
      <c r="G12" s="13"/>
      <c r="H12" s="13"/>
      <c r="I12" s="13"/>
      <c r="J12" s="13"/>
      <c r="K12" s="14"/>
    </row>
    <row r="13" spans="1:14" ht="134.25" customHeight="1">
      <c r="A13" s="2"/>
      <c r="B13" s="129" t="s">
        <v>18</v>
      </c>
      <c r="C13" s="101"/>
      <c r="D13" s="102"/>
      <c r="E13" s="102"/>
      <c r="F13" s="102"/>
      <c r="G13" s="102"/>
      <c r="H13" s="102"/>
      <c r="I13" s="102"/>
      <c r="J13" s="102"/>
      <c r="K13" s="137"/>
      <c r="L13" s="47" t="s">
        <v>63</v>
      </c>
    </row>
    <row r="14" spans="1:14" ht="5.25" customHeight="1">
      <c r="A14" s="2"/>
      <c r="B14" s="130"/>
      <c r="C14" s="62"/>
      <c r="D14" s="63"/>
      <c r="E14" s="63"/>
      <c r="F14" s="63"/>
      <c r="G14" s="63"/>
      <c r="H14" s="63"/>
      <c r="I14" s="63"/>
      <c r="J14" s="63"/>
      <c r="K14" s="138"/>
      <c r="L14" s="47" t="s">
        <v>63</v>
      </c>
    </row>
    <row r="15" spans="1:14" ht="5.25" customHeight="1">
      <c r="A15" s="2"/>
      <c r="B15" s="130"/>
      <c r="C15" s="62"/>
      <c r="D15" s="63"/>
      <c r="E15" s="63"/>
      <c r="F15" s="63"/>
      <c r="G15" s="63"/>
      <c r="H15" s="63"/>
      <c r="I15" s="63"/>
      <c r="J15" s="63"/>
      <c r="K15" s="138"/>
      <c r="L15" s="47" t="s">
        <v>63</v>
      </c>
    </row>
    <row r="16" spans="1:14" ht="5.25" customHeight="1">
      <c r="A16" s="2"/>
      <c r="B16" s="131"/>
      <c r="C16" s="65"/>
      <c r="D16" s="66"/>
      <c r="E16" s="66"/>
      <c r="F16" s="66"/>
      <c r="G16" s="66"/>
      <c r="H16" s="66"/>
      <c r="I16" s="66"/>
      <c r="J16" s="66"/>
      <c r="K16" s="139"/>
      <c r="L16" s="47" t="s">
        <v>63</v>
      </c>
      <c r="M16" s="48" t="str">
        <f>C13&amp;L13&amp;C14&amp;L14&amp;C15&amp;L15&amp;C16&amp;L16</f>
        <v>_x000D__x000D__x000D__x000D_</v>
      </c>
    </row>
    <row r="17" spans="1:13" ht="13.5" customHeight="1">
      <c r="A17" s="2"/>
      <c r="B17" s="129" t="s">
        <v>20</v>
      </c>
      <c r="C17" s="49" t="s">
        <v>19</v>
      </c>
      <c r="D17" s="50"/>
      <c r="E17" s="50"/>
      <c r="F17" s="50"/>
      <c r="G17" s="50"/>
      <c r="H17" s="50"/>
      <c r="I17" s="50"/>
      <c r="J17" s="50"/>
      <c r="K17" s="51"/>
      <c r="L17" s="47" t="s">
        <v>63</v>
      </c>
    </row>
    <row r="18" spans="1:13" ht="145.5" customHeight="1">
      <c r="A18" s="2"/>
      <c r="B18" s="130"/>
      <c r="C18" s="174"/>
      <c r="D18" s="175"/>
      <c r="E18" s="175"/>
      <c r="F18" s="175"/>
      <c r="G18" s="175"/>
      <c r="H18" s="175"/>
      <c r="I18" s="175"/>
      <c r="J18" s="175"/>
      <c r="K18" s="176"/>
      <c r="L18" s="47" t="s">
        <v>63</v>
      </c>
    </row>
    <row r="19" spans="1:13" ht="5.25" customHeight="1">
      <c r="A19" s="2"/>
      <c r="B19" s="130"/>
      <c r="C19" s="174"/>
      <c r="D19" s="175"/>
      <c r="E19" s="175"/>
      <c r="F19" s="175"/>
      <c r="G19" s="175"/>
      <c r="H19" s="175"/>
      <c r="I19" s="175"/>
      <c r="J19" s="175"/>
      <c r="K19" s="176"/>
      <c r="L19" s="47" t="s">
        <v>63</v>
      </c>
    </row>
    <row r="20" spans="1:13" ht="5.25" customHeight="1">
      <c r="A20" s="2"/>
      <c r="B20" s="130"/>
      <c r="C20" s="174"/>
      <c r="D20" s="175"/>
      <c r="E20" s="175"/>
      <c r="F20" s="175"/>
      <c r="G20" s="175"/>
      <c r="H20" s="175"/>
      <c r="I20" s="175"/>
      <c r="J20" s="175"/>
      <c r="K20" s="176"/>
      <c r="L20" s="47" t="s">
        <v>63</v>
      </c>
    </row>
    <row r="21" spans="1:13" ht="5.25" customHeight="1">
      <c r="A21" s="2"/>
      <c r="B21" s="130"/>
      <c r="C21" s="177"/>
      <c r="D21" s="178"/>
      <c r="E21" s="178"/>
      <c r="F21" s="178"/>
      <c r="G21" s="178"/>
      <c r="H21" s="178"/>
      <c r="I21" s="178"/>
      <c r="J21" s="178"/>
      <c r="K21" s="179"/>
      <c r="L21" s="47" t="s">
        <v>63</v>
      </c>
      <c r="M21" s="48" t="str">
        <f>C18&amp;L18&amp;C19&amp;L19&amp;C20&amp;L20&amp;C21&amp;L21</f>
        <v>_x000D__x000D__x000D__x000D_</v>
      </c>
    </row>
    <row r="22" spans="1:13" ht="69.75" customHeight="1">
      <c r="A22" s="2"/>
      <c r="B22" s="130"/>
      <c r="C22" s="18" t="s">
        <v>53</v>
      </c>
      <c r="D22" s="89"/>
      <c r="E22" s="90"/>
      <c r="F22" s="90"/>
      <c r="G22" s="90"/>
      <c r="H22" s="90"/>
      <c r="I22" s="90"/>
      <c r="J22" s="90"/>
      <c r="K22" s="146"/>
      <c r="L22" s="47" t="s">
        <v>63</v>
      </c>
    </row>
    <row r="23" spans="1:13" ht="70" customHeight="1">
      <c r="A23" s="2"/>
      <c r="B23" s="130"/>
      <c r="C23" s="18" t="s">
        <v>22</v>
      </c>
      <c r="D23" s="89"/>
      <c r="E23" s="90"/>
      <c r="F23" s="90"/>
      <c r="G23" s="90"/>
      <c r="H23" s="90"/>
      <c r="I23" s="90"/>
      <c r="J23" s="90"/>
      <c r="K23" s="146"/>
      <c r="L23" s="47" t="s">
        <v>63</v>
      </c>
    </row>
    <row r="24" spans="1:13" ht="33.75" customHeight="1">
      <c r="A24" s="2"/>
      <c r="B24" s="130"/>
      <c r="C24" s="132" t="s">
        <v>21</v>
      </c>
      <c r="D24" s="140"/>
      <c r="E24" s="141"/>
      <c r="F24" s="141"/>
      <c r="G24" s="141"/>
      <c r="H24" s="141"/>
      <c r="I24" s="141"/>
      <c r="J24" s="141"/>
      <c r="K24" s="142"/>
      <c r="L24" s="47" t="s">
        <v>63</v>
      </c>
    </row>
    <row r="25" spans="1:13" ht="33.75" customHeight="1">
      <c r="A25" s="2"/>
      <c r="B25" s="131"/>
      <c r="C25" s="133"/>
      <c r="D25" s="143"/>
      <c r="E25" s="144"/>
      <c r="F25" s="144"/>
      <c r="G25" s="144"/>
      <c r="H25" s="144"/>
      <c r="I25" s="144"/>
      <c r="J25" s="144"/>
      <c r="K25" s="145"/>
      <c r="L25" s="47" t="s">
        <v>63</v>
      </c>
      <c r="M25" s="48" t="str">
        <f>D24&amp;L24&amp;D25&amp;L25</f>
        <v>_x000D__x000D_</v>
      </c>
    </row>
    <row r="26" spans="1:13" ht="20" customHeight="1">
      <c r="A26" s="2"/>
      <c r="B26" s="8" t="s">
        <v>2</v>
      </c>
      <c r="C26" s="4"/>
      <c r="D26" s="6"/>
      <c r="E26" s="6"/>
      <c r="F26" s="6"/>
      <c r="G26" s="6"/>
      <c r="H26" s="6"/>
      <c r="I26" s="6"/>
      <c r="J26" s="6"/>
      <c r="K26" s="6"/>
    </row>
    <row r="27" spans="1:13" ht="300" customHeight="1">
      <c r="B27" s="104" t="s">
        <v>59</v>
      </c>
      <c r="C27" s="104"/>
      <c r="D27" s="104"/>
      <c r="E27" s="104"/>
      <c r="F27" s="104"/>
      <c r="G27" s="104"/>
      <c r="H27" s="104"/>
      <c r="I27" s="104"/>
      <c r="J27" s="104"/>
      <c r="K27" s="104"/>
    </row>
    <row r="28" spans="1:13" ht="27" customHeight="1">
      <c r="B28" s="5"/>
      <c r="C28" s="3"/>
      <c r="D28" s="3"/>
      <c r="E28" s="3"/>
      <c r="F28" s="3"/>
      <c r="G28" s="3"/>
      <c r="H28" s="3"/>
      <c r="I28" s="3"/>
      <c r="J28" s="3"/>
      <c r="K28" s="3"/>
    </row>
    <row r="29" spans="1:13" ht="30" customHeight="1"/>
    <row r="30" spans="1:13" ht="30" customHeight="1"/>
  </sheetData>
  <sheetProtection formatCells="0" formatRows="0"/>
  <mergeCells count="24">
    <mergeCell ref="C10:K10"/>
    <mergeCell ref="A3:K3"/>
    <mergeCell ref="H5:K5"/>
    <mergeCell ref="C7:K7"/>
    <mergeCell ref="C8:K8"/>
    <mergeCell ref="C9:K9"/>
    <mergeCell ref="C11:K11"/>
    <mergeCell ref="C12:D12"/>
    <mergeCell ref="B13:B16"/>
    <mergeCell ref="C13:K13"/>
    <mergeCell ref="C14:K14"/>
    <mergeCell ref="C15:K15"/>
    <mergeCell ref="C16:K16"/>
    <mergeCell ref="B27:K27"/>
    <mergeCell ref="B17:B25"/>
    <mergeCell ref="C18:K18"/>
    <mergeCell ref="C19:K19"/>
    <mergeCell ref="C20:K20"/>
    <mergeCell ref="C21:K21"/>
    <mergeCell ref="D22:K22"/>
    <mergeCell ref="D23:K23"/>
    <mergeCell ref="C24:C25"/>
    <mergeCell ref="D24:K24"/>
    <mergeCell ref="D25:K25"/>
  </mergeCells>
  <phoneticPr fontId="2"/>
  <dataValidations count="2">
    <dataValidation type="list" allowBlank="1" showInputMessage="1" showErrorMessage="1" sqref="J1">
      <formula1>"①,②,③,④,⑤,⑥,⑦,⑧,⑨,⑩,⑪,⑫"</formula1>
    </dataValidation>
    <dataValidation type="list" allowBlank="1" showInputMessage="1" showErrorMessage="1" sqref="A1">
      <formula1>"様式３－１,様式２－３－１"</formula1>
    </dataValidation>
  </dataValidations>
  <printOptions horizontalCentered="1"/>
  <pageMargins left="0.59055118110236227" right="0.59055118110236227" top="0.39370078740157483" bottom="0.39370078740157483" header="0.51181102362204722" footer="0.51181102362204722"/>
  <pageSetup paperSize="9" scale="68" orientation="portrait"/>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0"/>
  <sheetViews>
    <sheetView view="pageBreakPreview" zoomScale="75" zoomScaleNormal="75" zoomScaleSheetLayoutView="75" zoomScalePageLayoutView="75" workbookViewId="0"/>
  </sheetViews>
  <sheetFormatPr baseColWidth="12" defaultColWidth="9.1640625" defaultRowHeight="18" x14ac:dyDescent="0"/>
  <cols>
    <col min="1" max="1" width="3.5" style="1" customWidth="1"/>
    <col min="2" max="2" width="22.5" style="1" customWidth="1"/>
    <col min="3" max="3" width="19.6640625" style="1" customWidth="1"/>
    <col min="4" max="4" width="12.6640625" style="1" customWidth="1"/>
    <col min="5" max="5" width="13.5" style="1" customWidth="1"/>
    <col min="6" max="6" width="9.5" style="1" customWidth="1"/>
    <col min="7" max="8" width="15.6640625" style="1" customWidth="1"/>
    <col min="9" max="10" width="9.5" style="1" customWidth="1"/>
    <col min="11" max="11" width="4.1640625" style="1" customWidth="1"/>
    <col min="12" max="12" width="5.33203125" style="1" customWidth="1"/>
    <col min="13" max="16384" width="9.1640625" style="1"/>
  </cols>
  <sheetData>
    <row r="1" spans="1:14" ht="20" customHeight="1">
      <c r="A1" s="45" t="s">
        <v>62</v>
      </c>
      <c r="I1" s="1" t="s">
        <v>12</v>
      </c>
      <c r="J1" s="52" t="s">
        <v>49</v>
      </c>
      <c r="M1" s="1" t="s">
        <v>42</v>
      </c>
    </row>
    <row r="2" spans="1:14" ht="20.25" customHeight="1">
      <c r="M2" s="1">
        <v>1</v>
      </c>
      <c r="N2" s="1" t="s">
        <v>39</v>
      </c>
    </row>
    <row r="3" spans="1:14" ht="20.25" customHeight="1">
      <c r="A3" s="77" t="s">
        <v>65</v>
      </c>
      <c r="B3" s="78"/>
      <c r="C3" s="78"/>
      <c r="D3" s="78"/>
      <c r="E3" s="78"/>
      <c r="F3" s="78"/>
      <c r="G3" s="78"/>
      <c r="H3" s="78"/>
      <c r="I3" s="78"/>
      <c r="J3" s="78"/>
      <c r="K3" s="78"/>
      <c r="M3" s="1">
        <v>2</v>
      </c>
      <c r="N3" s="1" t="s">
        <v>40</v>
      </c>
    </row>
    <row r="4" spans="1:14" ht="20.25" customHeight="1"/>
    <row r="5" spans="1:14" ht="20.25" customHeight="1">
      <c r="A5" s="2"/>
      <c r="B5" s="2"/>
      <c r="F5" s="7" t="s">
        <v>3</v>
      </c>
      <c r="G5" s="7"/>
      <c r="H5" s="92"/>
      <c r="I5" s="92"/>
      <c r="J5" s="92"/>
      <c r="K5" s="92"/>
    </row>
    <row r="6" spans="1:14" ht="20.25" customHeight="1">
      <c r="A6" s="2"/>
      <c r="B6" s="2"/>
      <c r="F6" s="9"/>
      <c r="G6" s="9"/>
      <c r="H6" s="41"/>
      <c r="I6" s="41"/>
      <c r="J6" s="41"/>
      <c r="K6" s="41"/>
    </row>
    <row r="7" spans="1:14" ht="39.75" customHeight="1" thickBot="1">
      <c r="A7" s="2"/>
      <c r="B7" s="21" t="s">
        <v>50</v>
      </c>
      <c r="C7" s="159"/>
      <c r="D7" s="160"/>
      <c r="E7" s="160"/>
      <c r="F7" s="160"/>
      <c r="G7" s="160"/>
      <c r="H7" s="160"/>
      <c r="I7" s="160"/>
      <c r="J7" s="160"/>
      <c r="K7" s="161"/>
      <c r="N7" s="42" t="s">
        <v>54</v>
      </c>
    </row>
    <row r="8" spans="1:14" ht="40" customHeight="1" thickBot="1">
      <c r="A8" s="2"/>
      <c r="B8" s="21" t="s">
        <v>38</v>
      </c>
      <c r="C8" s="134" t="e">
        <f>VLOOKUP(M8,M2:R3,2,FALSE)</f>
        <v>#N/A</v>
      </c>
      <c r="D8" s="135"/>
      <c r="E8" s="135"/>
      <c r="F8" s="135"/>
      <c r="G8" s="135"/>
      <c r="H8" s="135"/>
      <c r="I8" s="135"/>
      <c r="J8" s="135"/>
      <c r="K8" s="136"/>
      <c r="M8" s="53"/>
      <c r="N8" s="37" t="s">
        <v>55</v>
      </c>
    </row>
    <row r="9" spans="1:14" ht="40" customHeight="1" thickBot="1">
      <c r="A9" s="2"/>
      <c r="B9" s="21" t="s">
        <v>37</v>
      </c>
      <c r="C9" s="134" t="str">
        <f>M8&amp;"－("&amp;M9&amp;")"</f>
        <v>－()</v>
      </c>
      <c r="D9" s="135"/>
      <c r="E9" s="135"/>
      <c r="F9" s="135"/>
      <c r="G9" s="135"/>
      <c r="H9" s="135"/>
      <c r="I9" s="135"/>
      <c r="J9" s="135"/>
      <c r="K9" s="136"/>
      <c r="M9" s="54"/>
      <c r="N9" s="37" t="s">
        <v>56</v>
      </c>
    </row>
    <row r="10" spans="1:14" ht="40" customHeight="1">
      <c r="A10" s="2"/>
      <c r="B10" s="20" t="s">
        <v>17</v>
      </c>
      <c r="C10" s="159"/>
      <c r="D10" s="160"/>
      <c r="E10" s="160"/>
      <c r="F10" s="160"/>
      <c r="G10" s="160"/>
      <c r="H10" s="160"/>
      <c r="I10" s="160"/>
      <c r="J10" s="160"/>
      <c r="K10" s="161"/>
      <c r="M10" s="35"/>
      <c r="N10" s="1" t="s">
        <v>57</v>
      </c>
    </row>
    <row r="11" spans="1:14" ht="40" customHeight="1">
      <c r="A11" s="2"/>
      <c r="B11" s="21" t="s">
        <v>0</v>
      </c>
      <c r="C11" s="156" t="s">
        <v>1</v>
      </c>
      <c r="D11" s="157"/>
      <c r="E11" s="157"/>
      <c r="F11" s="157"/>
      <c r="G11" s="157"/>
      <c r="H11" s="157"/>
      <c r="I11" s="157"/>
      <c r="J11" s="157"/>
      <c r="K11" s="158"/>
      <c r="M11" s="36"/>
    </row>
    <row r="12" spans="1:14" ht="40" customHeight="1">
      <c r="A12" s="2"/>
      <c r="B12" s="21" t="s">
        <v>5</v>
      </c>
      <c r="C12" s="147"/>
      <c r="D12" s="148"/>
      <c r="E12" s="19" t="s">
        <v>14</v>
      </c>
      <c r="F12" s="13"/>
      <c r="G12" s="13"/>
      <c r="H12" s="13"/>
      <c r="I12" s="13"/>
      <c r="J12" s="13"/>
      <c r="K12" s="14"/>
    </row>
    <row r="13" spans="1:14" ht="134.25" customHeight="1">
      <c r="A13" s="2"/>
      <c r="B13" s="129" t="s">
        <v>18</v>
      </c>
      <c r="C13" s="101"/>
      <c r="D13" s="102"/>
      <c r="E13" s="102"/>
      <c r="F13" s="102"/>
      <c r="G13" s="102"/>
      <c r="H13" s="102"/>
      <c r="I13" s="102"/>
      <c r="J13" s="102"/>
      <c r="K13" s="137"/>
      <c r="L13" s="47" t="s">
        <v>63</v>
      </c>
    </row>
    <row r="14" spans="1:14" ht="5.25" customHeight="1">
      <c r="A14" s="2"/>
      <c r="B14" s="130"/>
      <c r="C14" s="62"/>
      <c r="D14" s="63"/>
      <c r="E14" s="63"/>
      <c r="F14" s="63"/>
      <c r="G14" s="63"/>
      <c r="H14" s="63"/>
      <c r="I14" s="63"/>
      <c r="J14" s="63"/>
      <c r="K14" s="138"/>
      <c r="L14" s="47" t="s">
        <v>63</v>
      </c>
    </row>
    <row r="15" spans="1:14" ht="5.25" customHeight="1">
      <c r="A15" s="2"/>
      <c r="B15" s="130"/>
      <c r="C15" s="62"/>
      <c r="D15" s="63"/>
      <c r="E15" s="63"/>
      <c r="F15" s="63"/>
      <c r="G15" s="63"/>
      <c r="H15" s="63"/>
      <c r="I15" s="63"/>
      <c r="J15" s="63"/>
      <c r="K15" s="138"/>
      <c r="L15" s="47" t="s">
        <v>63</v>
      </c>
    </row>
    <row r="16" spans="1:14" ht="5.25" customHeight="1">
      <c r="A16" s="2"/>
      <c r="B16" s="131"/>
      <c r="C16" s="65"/>
      <c r="D16" s="66"/>
      <c r="E16" s="66"/>
      <c r="F16" s="66"/>
      <c r="G16" s="66"/>
      <c r="H16" s="66"/>
      <c r="I16" s="66"/>
      <c r="J16" s="66"/>
      <c r="K16" s="139"/>
      <c r="L16" s="47" t="s">
        <v>63</v>
      </c>
      <c r="M16" s="48" t="str">
        <f>C13&amp;L13&amp;C14&amp;L14&amp;C15&amp;L15&amp;C16&amp;L16</f>
        <v>_x000D__x000D__x000D__x000D_</v>
      </c>
    </row>
    <row r="17" spans="1:13" ht="13.5" customHeight="1">
      <c r="A17" s="2"/>
      <c r="B17" s="129" t="s">
        <v>20</v>
      </c>
      <c r="C17" s="49" t="s">
        <v>19</v>
      </c>
      <c r="D17" s="50"/>
      <c r="E17" s="50"/>
      <c r="F17" s="50"/>
      <c r="G17" s="50"/>
      <c r="H17" s="50"/>
      <c r="I17" s="50"/>
      <c r="J17" s="50"/>
      <c r="K17" s="51"/>
      <c r="L17" s="47" t="s">
        <v>63</v>
      </c>
    </row>
    <row r="18" spans="1:13" ht="147" customHeight="1">
      <c r="A18" s="2"/>
      <c r="B18" s="130"/>
      <c r="C18" s="174"/>
      <c r="D18" s="175"/>
      <c r="E18" s="175"/>
      <c r="F18" s="175"/>
      <c r="G18" s="175"/>
      <c r="H18" s="175"/>
      <c r="I18" s="175"/>
      <c r="J18" s="175"/>
      <c r="K18" s="176"/>
      <c r="L18" s="47" t="s">
        <v>63</v>
      </c>
    </row>
    <row r="19" spans="1:13" ht="5.25" customHeight="1">
      <c r="A19" s="2"/>
      <c r="B19" s="130"/>
      <c r="C19" s="174"/>
      <c r="D19" s="175"/>
      <c r="E19" s="175"/>
      <c r="F19" s="175"/>
      <c r="G19" s="175"/>
      <c r="H19" s="175"/>
      <c r="I19" s="175"/>
      <c r="J19" s="175"/>
      <c r="K19" s="176"/>
      <c r="L19" s="47" t="s">
        <v>63</v>
      </c>
    </row>
    <row r="20" spans="1:13" ht="5.25" customHeight="1">
      <c r="A20" s="2"/>
      <c r="B20" s="130"/>
      <c r="C20" s="174"/>
      <c r="D20" s="175"/>
      <c r="E20" s="175"/>
      <c r="F20" s="175"/>
      <c r="G20" s="175"/>
      <c r="H20" s="175"/>
      <c r="I20" s="175"/>
      <c r="J20" s="175"/>
      <c r="K20" s="176"/>
      <c r="L20" s="47" t="s">
        <v>63</v>
      </c>
    </row>
    <row r="21" spans="1:13" ht="5.25" customHeight="1">
      <c r="A21" s="2"/>
      <c r="B21" s="130"/>
      <c r="C21" s="177"/>
      <c r="D21" s="178"/>
      <c r="E21" s="178"/>
      <c r="F21" s="178"/>
      <c r="G21" s="178"/>
      <c r="H21" s="178"/>
      <c r="I21" s="178"/>
      <c r="J21" s="178"/>
      <c r="K21" s="179"/>
      <c r="L21" s="47" t="s">
        <v>63</v>
      </c>
      <c r="M21" s="48" t="str">
        <f>C18&amp;L18&amp;C19&amp;L19&amp;C20&amp;L20&amp;C21&amp;L21</f>
        <v>_x000D__x000D__x000D__x000D_</v>
      </c>
    </row>
    <row r="22" spans="1:13" ht="69.75" customHeight="1">
      <c r="A22" s="2"/>
      <c r="B22" s="130"/>
      <c r="C22" s="18" t="s">
        <v>53</v>
      </c>
      <c r="D22" s="89"/>
      <c r="E22" s="90"/>
      <c r="F22" s="90"/>
      <c r="G22" s="90"/>
      <c r="H22" s="90"/>
      <c r="I22" s="90"/>
      <c r="J22" s="90"/>
      <c r="K22" s="146"/>
      <c r="L22" s="47" t="s">
        <v>63</v>
      </c>
    </row>
    <row r="23" spans="1:13" ht="70" customHeight="1">
      <c r="A23" s="2"/>
      <c r="B23" s="130"/>
      <c r="C23" s="18" t="s">
        <v>22</v>
      </c>
      <c r="D23" s="89"/>
      <c r="E23" s="90"/>
      <c r="F23" s="90"/>
      <c r="G23" s="90"/>
      <c r="H23" s="90"/>
      <c r="I23" s="90"/>
      <c r="J23" s="90"/>
      <c r="K23" s="146"/>
      <c r="L23" s="47" t="s">
        <v>63</v>
      </c>
    </row>
    <row r="24" spans="1:13" ht="33.75" customHeight="1">
      <c r="A24" s="2"/>
      <c r="B24" s="130"/>
      <c r="C24" s="132" t="s">
        <v>21</v>
      </c>
      <c r="D24" s="140"/>
      <c r="E24" s="141"/>
      <c r="F24" s="141"/>
      <c r="G24" s="141"/>
      <c r="H24" s="141"/>
      <c r="I24" s="141"/>
      <c r="J24" s="141"/>
      <c r="K24" s="142"/>
      <c r="L24" s="47" t="s">
        <v>63</v>
      </c>
    </row>
    <row r="25" spans="1:13" ht="33.75" customHeight="1">
      <c r="A25" s="2"/>
      <c r="B25" s="131"/>
      <c r="C25" s="133"/>
      <c r="D25" s="143"/>
      <c r="E25" s="144"/>
      <c r="F25" s="144"/>
      <c r="G25" s="144"/>
      <c r="H25" s="144"/>
      <c r="I25" s="144"/>
      <c r="J25" s="144"/>
      <c r="K25" s="145"/>
      <c r="L25" s="47" t="s">
        <v>63</v>
      </c>
      <c r="M25" s="48" t="str">
        <f>D24&amp;L24&amp;D25&amp;L25</f>
        <v>_x000D__x000D_</v>
      </c>
    </row>
    <row r="26" spans="1:13" ht="20" customHeight="1">
      <c r="A26" s="2"/>
      <c r="B26" s="8" t="s">
        <v>2</v>
      </c>
      <c r="C26" s="4"/>
      <c r="D26" s="6"/>
      <c r="E26" s="6"/>
      <c r="F26" s="6"/>
      <c r="G26" s="6"/>
      <c r="H26" s="6"/>
      <c r="I26" s="6"/>
      <c r="J26" s="6"/>
      <c r="K26" s="6"/>
    </row>
    <row r="27" spans="1:13" ht="300" customHeight="1">
      <c r="B27" s="104" t="s">
        <v>59</v>
      </c>
      <c r="C27" s="104"/>
      <c r="D27" s="104"/>
      <c r="E27" s="104"/>
      <c r="F27" s="104"/>
      <c r="G27" s="104"/>
      <c r="H27" s="104"/>
      <c r="I27" s="104"/>
      <c r="J27" s="104"/>
      <c r="K27" s="104"/>
    </row>
    <row r="28" spans="1:13" ht="27" customHeight="1">
      <c r="B28" s="5"/>
      <c r="C28" s="3"/>
      <c r="D28" s="3"/>
      <c r="E28" s="3"/>
      <c r="F28" s="3"/>
      <c r="G28" s="3"/>
      <c r="H28" s="3"/>
      <c r="I28" s="3"/>
      <c r="J28" s="3"/>
      <c r="K28" s="3"/>
    </row>
    <row r="29" spans="1:13" ht="30" customHeight="1"/>
    <row r="30" spans="1:13" ht="30" customHeight="1"/>
  </sheetData>
  <sheetProtection formatCells="0" formatRows="0"/>
  <mergeCells count="24">
    <mergeCell ref="C10:K10"/>
    <mergeCell ref="A3:K3"/>
    <mergeCell ref="H5:K5"/>
    <mergeCell ref="C7:K7"/>
    <mergeCell ref="C8:K8"/>
    <mergeCell ref="C9:K9"/>
    <mergeCell ref="C11:K11"/>
    <mergeCell ref="C12:D12"/>
    <mergeCell ref="B13:B16"/>
    <mergeCell ref="C13:K13"/>
    <mergeCell ref="C14:K14"/>
    <mergeCell ref="C15:K15"/>
    <mergeCell ref="C16:K16"/>
    <mergeCell ref="B27:K27"/>
    <mergeCell ref="B17:B25"/>
    <mergeCell ref="C18:K18"/>
    <mergeCell ref="C19:K19"/>
    <mergeCell ref="C20:K20"/>
    <mergeCell ref="C21:K21"/>
    <mergeCell ref="D22:K22"/>
    <mergeCell ref="D23:K23"/>
    <mergeCell ref="C24:C25"/>
    <mergeCell ref="D24:K24"/>
    <mergeCell ref="D25:K25"/>
  </mergeCells>
  <phoneticPr fontId="2"/>
  <dataValidations count="2">
    <dataValidation type="list" allowBlank="1" showInputMessage="1" showErrorMessage="1" sqref="A1">
      <formula1>"様式３－１,様式２－３－１"</formula1>
    </dataValidation>
    <dataValidation type="list" allowBlank="1" showInputMessage="1" showErrorMessage="1" sqref="J1">
      <formula1>"①,②,③,④,⑤,⑥,⑦,⑧,⑨,⑩,⑪,⑫"</formula1>
    </dataValidation>
  </dataValidations>
  <printOptions horizontalCentered="1"/>
  <pageMargins left="0.59055118110236227" right="0.59055118110236227" top="0.39370078740157483" bottom="0.39370078740157483" header="0.51181102362204722" footer="0.51181102362204722"/>
  <pageSetup paperSize="9" scale="68"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10</vt:i4>
      </vt:variant>
    </vt:vector>
  </HeadingPairs>
  <TitlesOfParts>
    <vt:vector size="10" baseType="lpstr">
      <vt:lpstr>実施計画書</vt:lpstr>
      <vt:lpstr>個1</vt:lpstr>
      <vt:lpstr>個2</vt:lpstr>
      <vt:lpstr>個3</vt:lpstr>
      <vt:lpstr>個4</vt:lpstr>
      <vt:lpstr>個5</vt:lpstr>
      <vt:lpstr>個6</vt:lpstr>
      <vt:lpstr>個7</vt:lpstr>
      <vt:lpstr>個8</vt:lpstr>
      <vt:lpstr>★内閣府集計用★</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竹下 久美子</cp:lastModifiedBy>
  <cp:lastPrinted>2017-11-03T06:57:27Z</cp:lastPrinted>
  <dcterms:created xsi:type="dcterms:W3CDTF">2001-12-03T06:18:18Z</dcterms:created>
  <dcterms:modified xsi:type="dcterms:W3CDTF">2018-04-26T00:47:03Z</dcterms:modified>
</cp:coreProperties>
</file>